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11955" firstSheet="2" activeTab="5"/>
  </bookViews>
  <sheets>
    <sheet name="2 иные цели" sheetId="20" r:id="rId1"/>
    <sheet name="расчет (обоснование) иные цели" sheetId="19" r:id="rId2"/>
    <sheet name="2 ст внебюджет" sheetId="18" r:id="rId3"/>
    <sheet name="расчет (обоснование) внебюджет)" sheetId="17" r:id="rId4"/>
    <sheet name="2 ст бюджет" sheetId="16" r:id="rId5"/>
    <sheet name="расчет (обоснование) бюджет" sheetId="15" r:id="rId6"/>
    <sheet name="план" sheetId="1" r:id="rId7"/>
    <sheet name="расчет (обоснование) 1 стр" sheetId="11" r:id="rId8"/>
    <sheet name="2 ст" sheetId="14" r:id="rId9"/>
    <sheet name="заявка" sheetId="7" r:id="rId10"/>
    <sheet name="сведения" sheetId="6" r:id="rId11"/>
    <sheet name="заявка иные цели" sheetId="21" r:id="rId12"/>
    <sheet name="заявка бюджет" sheetId="22" r:id="rId13"/>
  </sheets>
  <definedNames>
    <definedName name="_xlnm.Print_Area" localSheetId="0">'2 иные цели'!$A$1:$DA$275</definedName>
    <definedName name="_xlnm.Print_Area" localSheetId="8">'2 ст'!$A$1:$DA$273</definedName>
    <definedName name="_xlnm.Print_Area" localSheetId="4">'2 ст бюджет'!$A$1:$DA$276</definedName>
    <definedName name="_xlnm.Print_Area" localSheetId="2">'2 ст внебюджет'!$A$1:$DA$273</definedName>
    <definedName name="_xlnm.Print_Area" localSheetId="9">заявка!$A$1:$G$56</definedName>
    <definedName name="_xlnm.Print_Area" localSheetId="12">'заявка бюджет'!$A$1:$G$58</definedName>
    <definedName name="_xlnm.Print_Area" localSheetId="11">'заявка иные цели'!$A$1:$G$57</definedName>
    <definedName name="_xlnm.Print_Area" localSheetId="6">план!$A$1:$K$116</definedName>
    <definedName name="_xlnm.Print_Area" localSheetId="7">'расчет (обоснование) 1 стр'!$A$2:$EO$44</definedName>
    <definedName name="_xlnm.Print_Area" localSheetId="5">'расчет (обоснование) бюджет'!$A$2:$EO$42</definedName>
    <definedName name="_xlnm.Print_Area" localSheetId="3">'расчет (обоснование) внебюджет)'!$A$2:$EO$39</definedName>
    <definedName name="_xlnm.Print_Area" localSheetId="1">'расчет (обоснование) иные цели'!$A$2:$EO$44</definedName>
    <definedName name="_xlnm.Print_Area" localSheetId="10">сведения!$A$1:$HV$63</definedName>
  </definedNames>
  <calcPr calcId="124519"/>
</workbook>
</file>

<file path=xl/calcChain.xml><?xml version="1.0" encoding="utf-8"?>
<calcChain xmlns="http://schemas.openxmlformats.org/spreadsheetml/2006/main">
  <c r="CK280" i="16"/>
  <c r="CE78"/>
  <c r="CJ36" i="20"/>
  <c r="CJ15"/>
  <c r="CJ16"/>
  <c r="CJ14"/>
  <c r="H69" i="1"/>
  <c r="H50"/>
  <c r="G69"/>
  <c r="G61"/>
  <c r="G52"/>
  <c r="G49"/>
  <c r="F87"/>
  <c r="F46" i="22"/>
  <c r="CJ139" i="20"/>
  <c r="CJ138"/>
  <c r="F45" i="21"/>
  <c r="H91" i="1" l="1"/>
  <c r="H31"/>
  <c r="F104"/>
  <c r="CJ217" i="16"/>
  <c r="G93" i="1"/>
  <c r="G104" s="1"/>
  <c r="G91"/>
  <c r="G87" s="1"/>
  <c r="CJ241" i="18"/>
  <c r="CJ235"/>
  <c r="BT235"/>
  <c r="CJ255"/>
  <c r="H93" i="1" l="1"/>
  <c r="H104" s="1"/>
  <c r="H87"/>
  <c r="Y42" i="15"/>
  <c r="E93" i="1"/>
  <c r="E104" s="1"/>
  <c r="E91"/>
  <c r="E87" s="1"/>
  <c r="E49"/>
  <c r="E50"/>
  <c r="E52"/>
  <c r="E61"/>
  <c r="E69"/>
  <c r="E33"/>
  <c r="I47"/>
  <c r="J47"/>
  <c r="J39" s="1"/>
  <c r="J31" s="1"/>
  <c r="K47"/>
  <c r="F47"/>
  <c r="G47"/>
  <c r="G34" s="1"/>
  <c r="G31" s="1"/>
  <c r="E31" s="1"/>
  <c r="H47"/>
  <c r="CJ145" i="18"/>
  <c r="DH35" i="17"/>
  <c r="DH39" i="15"/>
  <c r="DH40"/>
  <c r="CR38"/>
  <c r="DH38" s="1"/>
  <c r="DY38" s="1"/>
  <c r="CR35"/>
  <c r="DH35" s="1"/>
  <c r="CR36"/>
  <c r="DH36" s="1"/>
  <c r="CR37"/>
  <c r="DH37" s="1"/>
  <c r="DY37" s="1"/>
  <c r="CR34"/>
  <c r="CJ35" i="20"/>
  <c r="CJ275"/>
  <c r="CJ257"/>
  <c r="CJ242"/>
  <c r="CJ218"/>
  <c r="CL190"/>
  <c r="CL189"/>
  <c r="CL188"/>
  <c r="CL187"/>
  <c r="CL184"/>
  <c r="CL183"/>
  <c r="CL182"/>
  <c r="CL181"/>
  <c r="CL178"/>
  <c r="CL177"/>
  <c r="CL176"/>
  <c r="CL175"/>
  <c r="CL172"/>
  <c r="CL171"/>
  <c r="CL170"/>
  <c r="CJ162"/>
  <c r="CL155"/>
  <c r="CE122"/>
  <c r="BD121"/>
  <c r="BD120"/>
  <c r="BD119"/>
  <c r="BD118"/>
  <c r="BD117"/>
  <c r="BD116"/>
  <c r="BD115"/>
  <c r="BD114"/>
  <c r="CE105"/>
  <c r="CE103"/>
  <c r="CE94"/>
  <c r="CE93" s="1"/>
  <c r="CE95" s="1"/>
  <c r="CE85"/>
  <c r="CM56"/>
  <c r="CM53"/>
  <c r="CM50"/>
  <c r="CM45"/>
  <c r="CM44" s="1"/>
  <c r="CJ26"/>
  <c r="CJ28" s="1"/>
  <c r="CJ17"/>
  <c r="BT7"/>
  <c r="BZ44" i="19"/>
  <c r="BG44"/>
  <c r="AO44"/>
  <c r="Y44"/>
  <c r="DY43"/>
  <c r="DH43"/>
  <c r="DY42"/>
  <c r="DH42"/>
  <c r="DY41"/>
  <c r="DH41"/>
  <c r="DY40"/>
  <c r="DH40"/>
  <c r="DY39"/>
  <c r="DH39"/>
  <c r="DY38"/>
  <c r="DH38"/>
  <c r="DY37"/>
  <c r="DH37"/>
  <c r="DY36"/>
  <c r="DH36"/>
  <c r="DY35"/>
  <c r="DH35"/>
  <c r="DH34"/>
  <c r="DH44" s="1"/>
  <c r="CR44"/>
  <c r="BT20"/>
  <c r="BT13"/>
  <c r="O4"/>
  <c r="CR34" i="17"/>
  <c r="DH34" s="1"/>
  <c r="DY34" s="1"/>
  <c r="CJ168" i="18"/>
  <c r="CJ273"/>
  <c r="CJ219"/>
  <c r="CJ215" s="1"/>
  <c r="BT219"/>
  <c r="BT215" s="1"/>
  <c r="CJ210"/>
  <c r="BT210"/>
  <c r="CL196"/>
  <c r="CL195"/>
  <c r="CL194"/>
  <c r="CL193"/>
  <c r="CL190"/>
  <c r="CL189"/>
  <c r="CL188"/>
  <c r="CL187"/>
  <c r="CL184"/>
  <c r="CL183"/>
  <c r="CL182"/>
  <c r="CL181"/>
  <c r="CL178"/>
  <c r="CL177"/>
  <c r="CL176"/>
  <c r="CL161"/>
  <c r="CE121"/>
  <c r="BD120"/>
  <c r="BD119"/>
  <c r="BD118"/>
  <c r="BD117"/>
  <c r="BD116"/>
  <c r="BD115"/>
  <c r="BD114"/>
  <c r="BD113"/>
  <c r="CE104"/>
  <c r="CE102"/>
  <c r="CE93"/>
  <c r="CE92" s="1"/>
  <c r="CE94" s="1"/>
  <c r="CE84"/>
  <c r="CM55"/>
  <c r="CM52"/>
  <c r="CM49"/>
  <c r="CM44"/>
  <c r="CJ35"/>
  <c r="CJ36" s="1"/>
  <c r="CJ26"/>
  <c r="CJ28" s="1"/>
  <c r="CJ17"/>
  <c r="BT7"/>
  <c r="BZ39" i="17"/>
  <c r="BG39"/>
  <c r="AO39"/>
  <c r="Y39"/>
  <c r="DH38"/>
  <c r="DY38" s="1"/>
  <c r="DH37"/>
  <c r="DY37" s="1"/>
  <c r="DH36"/>
  <c r="DY36" s="1"/>
  <c r="DY35"/>
  <c r="BT20"/>
  <c r="BT13"/>
  <c r="CJ26" i="16"/>
  <c r="CL154"/>
  <c r="CJ276"/>
  <c r="CJ258"/>
  <c r="CJ232"/>
  <c r="CJ243" s="1"/>
  <c r="BT232"/>
  <c r="CL189"/>
  <c r="CL188"/>
  <c r="CL187"/>
  <c r="CL186"/>
  <c r="CL184" s="1"/>
  <c r="AP184" s="1"/>
  <c r="BF184"/>
  <c r="CL183"/>
  <c r="CL182"/>
  <c r="CL181"/>
  <c r="CL180"/>
  <c r="BF178"/>
  <c r="CL177"/>
  <c r="CL176"/>
  <c r="CL175"/>
  <c r="CL174"/>
  <c r="BF172"/>
  <c r="CL171"/>
  <c r="CL170"/>
  <c r="CL169"/>
  <c r="BF167"/>
  <c r="BV153"/>
  <c r="BV152"/>
  <c r="BV151"/>
  <c r="BV150"/>
  <c r="BV149"/>
  <c r="CE121"/>
  <c r="BD120"/>
  <c r="BD119"/>
  <c r="BD118"/>
  <c r="BD117"/>
  <c r="BD116"/>
  <c r="BD115"/>
  <c r="BD114"/>
  <c r="BD113"/>
  <c r="CE104"/>
  <c r="CE102"/>
  <c r="CE93"/>
  <c r="CE92" s="1"/>
  <c r="CE94" s="1"/>
  <c r="CE84"/>
  <c r="CM55"/>
  <c r="CM52"/>
  <c r="CM49"/>
  <c r="CM44"/>
  <c r="BW44" s="1"/>
  <c r="BW49" s="1"/>
  <c r="BW52" s="1"/>
  <c r="BW55" s="1"/>
  <c r="CJ35"/>
  <c r="CJ36" s="1"/>
  <c r="CJ28"/>
  <c r="CJ17"/>
  <c r="BT7"/>
  <c r="BZ42" i="15"/>
  <c r="BG42"/>
  <c r="AO42"/>
  <c r="BT20"/>
  <c r="BT13"/>
  <c r="DH42" l="1"/>
  <c r="E47" i="1"/>
  <c r="CL173" i="20"/>
  <c r="CL179"/>
  <c r="CL191" s="1"/>
  <c r="CL185"/>
  <c r="CL168"/>
  <c r="BW45"/>
  <c r="BW50" s="1"/>
  <c r="BW53" s="1"/>
  <c r="BW56" s="1"/>
  <c r="DY35" i="15"/>
  <c r="DI44"/>
  <c r="EQ174" i="16"/>
  <c r="CR42" i="15"/>
  <c r="CL178" i="16"/>
  <c r="CL167"/>
  <c r="AP167" s="1"/>
  <c r="CL172"/>
  <c r="AP172" s="1"/>
  <c r="CM48"/>
  <c r="DH34" i="15"/>
  <c r="DY34" s="1"/>
  <c r="CM56" i="18"/>
  <c r="CJ221"/>
  <c r="CL191"/>
  <c r="CM48"/>
  <c r="CL174"/>
  <c r="CL179"/>
  <c r="CL185"/>
  <c r="CM56" i="16"/>
  <c r="CM43"/>
  <c r="CM49" i="20"/>
  <c r="CM57" s="1"/>
  <c r="DY34" i="19"/>
  <c r="DY44" s="1"/>
  <c r="CJ37" i="20"/>
  <c r="DY36" i="15"/>
  <c r="DH39" i="17"/>
  <c r="CR39"/>
  <c r="DY39"/>
  <c r="CM43" i="18"/>
  <c r="BW44"/>
  <c r="BW49" s="1"/>
  <c r="BW52" s="1"/>
  <c r="BW55" s="1"/>
  <c r="AP178" i="16"/>
  <c r="O4" i="11"/>
  <c r="BT20"/>
  <c r="BT13"/>
  <c r="CJ278" i="20" l="1"/>
  <c r="CL190" i="16"/>
  <c r="DY42" i="15"/>
  <c r="CL197" i="18"/>
  <c r="CM279" s="1"/>
  <c r="CJ273" i="14"/>
  <c r="CJ255"/>
  <c r="CJ236"/>
  <c r="BT236"/>
  <c r="CJ232"/>
  <c r="BT232"/>
  <c r="CJ228"/>
  <c r="CJ240" s="1"/>
  <c r="BT228"/>
  <c r="CJ224"/>
  <c r="BT224"/>
  <c r="CJ212"/>
  <c r="CJ208" s="1"/>
  <c r="BT212"/>
  <c r="BT208" s="1"/>
  <c r="CJ203"/>
  <c r="BT203"/>
  <c r="CL189"/>
  <c r="CL188"/>
  <c r="CL187"/>
  <c r="CL186"/>
  <c r="BF184"/>
  <c r="CL183"/>
  <c r="CL182"/>
  <c r="CL181"/>
  <c r="CL180"/>
  <c r="BF178"/>
  <c r="CL177"/>
  <c r="CL176"/>
  <c r="CL175"/>
  <c r="CL174"/>
  <c r="BF172"/>
  <c r="CL171"/>
  <c r="CL170"/>
  <c r="CL169"/>
  <c r="CL167" s="1"/>
  <c r="BF167"/>
  <c r="CL154"/>
  <c r="BV153"/>
  <c r="BV152"/>
  <c r="BV151"/>
  <c r="BV150"/>
  <c r="BV149"/>
  <c r="CE121"/>
  <c r="BD120"/>
  <c r="BD119"/>
  <c r="BD118"/>
  <c r="BD117"/>
  <c r="BD116"/>
  <c r="BD115"/>
  <c r="BD114"/>
  <c r="BD113"/>
  <c r="CE104"/>
  <c r="CE102"/>
  <c r="CE93"/>
  <c r="CE92"/>
  <c r="CE94" s="1"/>
  <c r="CE78"/>
  <c r="CE84" s="1"/>
  <c r="CM55"/>
  <c r="CM52"/>
  <c r="CM49"/>
  <c r="CM44"/>
  <c r="BW44"/>
  <c r="BW49" s="1"/>
  <c r="BW52" s="1"/>
  <c r="BW55" s="1"/>
  <c r="CM43"/>
  <c r="CJ35"/>
  <c r="CJ36" s="1"/>
  <c r="CJ26"/>
  <c r="CJ28" s="1"/>
  <c r="CJ17"/>
  <c r="BT7"/>
  <c r="CL178" l="1"/>
  <c r="AP178" s="1"/>
  <c r="CL184"/>
  <c r="AP184" s="1"/>
  <c r="CM48"/>
  <c r="CJ217"/>
  <c r="CM56"/>
  <c r="CL172"/>
  <c r="AP172" s="1"/>
  <c r="AP167"/>
  <c r="CL190"/>
  <c r="CR44" i="11" l="1"/>
  <c r="BZ44"/>
  <c r="BG44"/>
  <c r="AO44"/>
  <c r="Y44"/>
  <c r="DH43"/>
  <c r="DY43" s="1"/>
  <c r="DH42"/>
  <c r="DY42" s="1"/>
  <c r="DH41"/>
  <c r="DY41" s="1"/>
  <c r="DH40"/>
  <c r="DY40" s="1"/>
  <c r="DH39"/>
  <c r="DY39" s="1"/>
  <c r="DH38"/>
  <c r="DY38" s="1"/>
  <c r="DH37"/>
  <c r="DY37" s="1"/>
  <c r="DH36"/>
  <c r="DY36" s="1"/>
  <c r="DH35"/>
  <c r="DY35" s="1"/>
  <c r="DH34"/>
  <c r="DY34" s="1"/>
  <c r="DH44" l="1"/>
  <c r="DY44"/>
  <c r="F44" i="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K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<sst xmlns="http://schemas.openxmlformats.org/spreadsheetml/2006/main" count="1956" uniqueCount="624">
  <si>
    <t>Приложение № 1</t>
  </si>
  <si>
    <t>1.1.</t>
  </si>
  <si>
    <t xml:space="preserve">        расходы на закупку товаров, работ, услуг, всего</t>
  </si>
  <si>
    <t xml:space="preserve">        прочие поступления, всего</t>
  </si>
  <si>
    <t>в том числе: налог на прибыль</t>
  </si>
  <si>
    <t>Областной бюджет</t>
  </si>
  <si>
    <t>Местный бюджет</t>
  </si>
  <si>
    <t>Целевые субсидии</t>
  </si>
  <si>
    <t>Субсидии на осуществление капитальных вложений РФ</t>
  </si>
  <si>
    <t>Поступления от оказания услуг (выполнения работ) на платной основе и от иной приносящей доход деятельности</t>
  </si>
  <si>
    <t>Доходы от иной приносящей доход деятельности</t>
  </si>
  <si>
    <t>Наименование показателя</t>
  </si>
  <si>
    <t>Гранты, благотворительные средства</t>
  </si>
  <si>
    <t>Орган осуществляющий функции и полномочия учредителя</t>
  </si>
  <si>
    <t>Единица измерения: руб, коп</t>
  </si>
  <si>
    <t xml:space="preserve">Субсидии на финансовое обеспечение выполнения муниципального задания                 </t>
  </si>
  <si>
    <t>закупку товаров, работ, услуг в целях капитального ремонта муниципального имущества</t>
  </si>
  <si>
    <t>в том числе: приобретение объектов недвижимого имущества муниципальными  учреждениями</t>
  </si>
  <si>
    <t>в том числе: за счет субсидий, предоставляемых на финансовое обеспечение выполнения муниципального задания</t>
  </si>
  <si>
    <r>
      <rPr>
        <sz val="11"/>
        <rFont val="Times New Roman"/>
        <family val="1"/>
        <charset val="204"/>
      </rPr>
      <t>Дата</t>
    </r>
  </si>
  <si>
    <r>
      <rPr>
        <sz val="11"/>
        <rFont val="Times New Roman"/>
        <family val="1"/>
        <charset val="204"/>
      </rPr>
      <t>по Сводному реестру</t>
    </r>
  </si>
  <si>
    <r>
      <rPr>
        <sz val="11"/>
        <rFont val="Times New Roman"/>
        <family val="1"/>
        <charset val="204"/>
      </rPr>
      <t>глава по БК</t>
    </r>
  </si>
  <si>
    <r>
      <rPr>
        <sz val="11"/>
        <rFont val="Times New Roman"/>
        <family val="1"/>
        <charset val="204"/>
      </rPr>
      <t>ИНН</t>
    </r>
  </si>
  <si>
    <r>
      <rPr>
        <sz val="11"/>
        <rFont val="Times New Roman"/>
        <family val="1"/>
        <charset val="204"/>
      </rPr>
      <t>КПП</t>
    </r>
  </si>
  <si>
    <r>
      <rPr>
        <sz val="11"/>
        <rFont val="Times New Roman"/>
        <family val="1"/>
        <charset val="204"/>
      </rPr>
      <t>по ОКЕИ</t>
    </r>
  </si>
  <si>
    <r>
      <rPr>
        <sz val="11"/>
        <rFont val="Times New Roman"/>
        <family val="1"/>
        <charset val="204"/>
      </rPr>
      <t>Раздел 1. Поступления и выплаты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</si>
  <si>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</si>
  <si>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</si>
  <si>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</si>
  <si>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Остаток средств на начало текущего финансового года</t>
    </r>
    <r>
      <rPr>
        <vertAlign val="superscript"/>
        <sz val="11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</si>
  <si>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X</t>
    </r>
  </si>
  <si>
    <r>
      <rPr>
        <sz val="11"/>
        <rFont val="Times New Roman"/>
        <family val="1"/>
        <charset val="204"/>
      </rPr>
      <t>Остаток средств на конец текущего финансового года</t>
    </r>
    <r>
      <rPr>
        <vertAlign val="superscript"/>
        <sz val="11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</si>
  <si>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120</t>
    </r>
  </si>
  <si>
    <r>
      <rPr>
        <sz val="11"/>
        <rFont val="Times New Roman"/>
        <family val="1"/>
        <charset val="204"/>
      </rPr>
      <t>140</t>
    </r>
  </si>
  <si>
    <r>
      <rPr>
        <sz val="11"/>
        <rFont val="Times New Roman"/>
        <family val="1"/>
        <charset val="204"/>
      </rPr>
      <t>150</t>
    </r>
  </si>
  <si>
    <r>
      <rPr>
        <sz val="11"/>
        <rFont val="Times New Roman"/>
        <family val="1"/>
        <charset val="204"/>
      </rPr>
      <t>180</t>
    </r>
  </si>
  <si>
    <r>
      <rPr>
        <sz val="11"/>
        <rFont val="Times New Roman"/>
        <family val="1"/>
        <charset val="204"/>
      </rPr>
      <t>доходы от операции с активами, всего</t>
    </r>
  </si>
  <si>
    <r>
      <rPr>
        <sz val="11"/>
        <rFont val="Times New Roman"/>
        <family val="1"/>
        <charset val="204"/>
      </rPr>
      <t>из них: увеличение остатков денежных средств за счет возврата дебиторской задолженности прошлых лет</t>
    </r>
  </si>
  <si>
    <r>
      <rPr>
        <sz val="11"/>
        <rFont val="Times New Roman"/>
        <family val="1"/>
        <charset val="204"/>
      </rPr>
      <t>510</t>
    </r>
  </si>
  <si>
    <r>
      <rPr>
        <sz val="11"/>
        <rFont val="Times New Roman"/>
        <family val="1"/>
        <charset val="204"/>
      </rPr>
      <t>X</t>
    </r>
  </si>
  <si>
    <r>
      <rPr>
        <sz val="11"/>
        <rFont val="Times New Roman"/>
        <family val="1"/>
        <charset val="204"/>
      </rPr>
      <t>в том числе: оплата труда</t>
    </r>
  </si>
  <si>
    <r>
      <rPr>
        <sz val="11"/>
        <rFont val="Times New Roman"/>
        <family val="1"/>
        <charset val="204"/>
      </rPr>
      <t>111</t>
    </r>
  </si>
  <si>
    <r>
      <rPr>
        <sz val="11"/>
        <rFont val="Times New Roman"/>
        <family val="1"/>
        <charset val="204"/>
      </rPr>
      <t>прочие выплаты персоналу, в том числе компенсационного характера</t>
    </r>
  </si>
  <si>
    <r>
      <rPr>
        <sz val="11"/>
        <rFont val="Times New Roman"/>
        <family val="1"/>
        <charset val="204"/>
      </rPr>
      <t>112</t>
    </r>
  </si>
  <si>
    <r>
      <rPr>
        <sz val="11"/>
        <rFont val="Times New Roman"/>
        <family val="1"/>
        <charset val="204"/>
      </rPr>
      <t>113</t>
    </r>
  </si>
  <si>
    <r>
      <rPr>
        <sz val="11"/>
        <rFont val="Times New Roman"/>
        <family val="1"/>
        <charset val="204"/>
      </rPr>
      <t>взносы по обязательному социальному страхованию на выплаты по оплате труда работников и иные выплаты работникам учреждений, всего</t>
    </r>
  </si>
  <si>
    <r>
      <rPr>
        <sz val="11"/>
        <rFont val="Times New Roman"/>
        <family val="1"/>
        <charset val="204"/>
      </rPr>
      <t>119</t>
    </r>
  </si>
  <si>
    <r>
      <rPr>
        <sz val="11"/>
        <rFont val="Times New Roman"/>
        <family val="1"/>
        <charset val="204"/>
      </rPr>
      <t>в том числе: на выплаты по оплате труда</t>
    </r>
  </si>
  <si>
    <r>
      <rPr>
        <sz val="11"/>
        <rFont val="Times New Roman"/>
        <family val="1"/>
        <charset val="204"/>
      </rPr>
      <t>на иные выплаты работникам</t>
    </r>
  </si>
  <si>
    <r>
      <rPr>
        <sz val="11"/>
        <rFont val="Times New Roman"/>
        <family val="1"/>
        <charset val="204"/>
      </rPr>
      <t>300</t>
    </r>
  </si>
  <si>
    <r>
      <rPr>
        <sz val="11"/>
        <rFont val="Times New Roman"/>
        <family val="1"/>
        <charset val="204"/>
      </rPr>
      <t>в том числе: социальные выплаты гражданам, кроме публичных нормативных социальных выплат</t>
    </r>
  </si>
  <si>
    <r>
      <rPr>
        <sz val="11"/>
        <rFont val="Times New Roman"/>
        <family val="1"/>
        <charset val="204"/>
      </rPr>
      <t>320</t>
    </r>
  </si>
  <si>
    <r>
      <rPr>
        <sz val="11"/>
        <rFont val="Times New Roman"/>
        <family val="1"/>
        <charset val="204"/>
      </rPr>
      <t>из них: пособия, компенсации и иные социальные выплаты гражданам, кроме публичных нормативных обязательств</t>
    </r>
  </si>
  <si>
    <r>
      <rPr>
        <sz val="11"/>
        <rFont val="Times New Roman"/>
        <family val="1"/>
        <charset val="204"/>
      </rPr>
      <t>321</t>
    </r>
  </si>
  <si>
    <r>
      <rPr>
        <sz val="11"/>
        <rFont val="Times New Roman"/>
        <family val="1"/>
        <charset val="204"/>
      </rPr>
      <t>выплата стипендий, осуществление иных расходов на социальную поддержку обучающихся за счет средств стипендиального фонда</t>
    </r>
  </si>
  <si>
    <r>
      <rPr>
        <sz val="11"/>
        <rFont val="Times New Roman"/>
        <family val="1"/>
        <charset val="204"/>
      </rPr>
      <t>340</t>
    </r>
  </si>
  <si>
    <r>
      <rPr>
        <sz val="11"/>
        <rFont val="Times New Roman"/>
        <family val="1"/>
        <charset val="204"/>
      </rPr>
  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  </r>
  </si>
  <si>
    <r>
      <rPr>
        <sz val="11"/>
        <rFont val="Times New Roman"/>
        <family val="1"/>
        <charset val="204"/>
      </rPr>
      <t>350</t>
    </r>
  </si>
  <si>
    <r>
      <rPr>
        <sz val="11"/>
        <rFont val="Times New Roman"/>
        <family val="1"/>
        <charset val="204"/>
      </rPr>
      <t>850</t>
    </r>
  </si>
  <si>
    <r>
      <rPr>
        <sz val="11"/>
        <rFont val="Times New Roman"/>
        <family val="1"/>
        <charset val="204"/>
      </rPr>
      <t>из них: налог на имущество организаций и земельный налог</t>
    </r>
  </si>
  <si>
    <r>
      <rPr>
        <sz val="11"/>
        <rFont val="Times New Roman"/>
        <family val="1"/>
        <charset val="204"/>
      </rPr>
      <t>851</t>
    </r>
  </si>
  <si>
    <r>
      <rPr>
        <sz val="11"/>
        <rFont val="Times New Roman"/>
        <family val="1"/>
        <charset val="204"/>
      </rPr>
      <t>иные налоги (включаемые в состав расходов) в бюджеты бюджетной системы Российской Федерации, а также государственная пошлина</t>
    </r>
  </si>
  <si>
    <r>
      <rPr>
        <sz val="11"/>
        <rFont val="Times New Roman"/>
        <family val="1"/>
        <charset val="204"/>
      </rPr>
      <t>852</t>
    </r>
  </si>
  <si>
    <r>
      <rPr>
        <sz val="11"/>
        <rFont val="Times New Roman"/>
        <family val="1"/>
        <charset val="204"/>
      </rPr>
      <t>уплата штрафов (в том числе административных), пеней, иных платежей</t>
    </r>
  </si>
  <si>
    <r>
      <rPr>
        <sz val="11"/>
        <rFont val="Times New Roman"/>
        <family val="1"/>
        <charset val="204"/>
      </rPr>
      <t>853</t>
    </r>
  </si>
  <si>
    <r>
      <rPr>
        <sz val="11"/>
        <rFont val="Times New Roman"/>
        <family val="1"/>
        <charset val="204"/>
      </rPr>
      <t>в том числе: закупку научно-исследовательских и опытно-конструкторских работ</t>
    </r>
  </si>
  <si>
    <r>
      <rPr>
        <sz val="11"/>
        <rFont val="Times New Roman"/>
        <family val="1"/>
        <charset val="204"/>
      </rPr>
      <t>241</t>
    </r>
  </si>
  <si>
    <r>
      <rPr>
        <sz val="11"/>
        <rFont val="Times New Roman"/>
        <family val="1"/>
        <charset val="204"/>
      </rPr>
      <t>закупку товаров, работ, услуг в сфере информационно-коммуникационных технологий</t>
    </r>
  </si>
  <si>
    <r>
      <rPr>
        <sz val="11"/>
        <rFont val="Times New Roman"/>
        <family val="1"/>
        <charset val="204"/>
      </rPr>
      <t>242</t>
    </r>
  </si>
  <si>
    <r>
      <rPr>
        <sz val="11"/>
        <rFont val="Times New Roman"/>
        <family val="1"/>
        <charset val="204"/>
      </rPr>
      <t>243</t>
    </r>
  </si>
  <si>
    <r>
      <rPr>
        <sz val="11"/>
        <rFont val="Times New Roman"/>
        <family val="1"/>
        <charset val="204"/>
      </rPr>
      <t>прочую закупку товаров, работ и услуг, всего</t>
    </r>
  </si>
  <si>
    <r>
      <rPr>
        <sz val="11"/>
        <rFont val="Times New Roman"/>
        <family val="1"/>
        <charset val="204"/>
      </rPr>
      <t>из них:</t>
    </r>
  </si>
  <si>
    <r>
      <rPr>
        <sz val="11"/>
        <rFont val="Times New Roman"/>
        <family val="1"/>
        <charset val="204"/>
      </rPr>
      <t>400</t>
    </r>
  </si>
  <si>
    <r>
      <rPr>
        <sz val="11"/>
        <rFont val="Times New Roman"/>
        <family val="1"/>
        <charset val="204"/>
      </rPr>
      <t>406</t>
    </r>
  </si>
  <si>
    <r>
      <rPr>
        <sz val="11"/>
        <rFont val="Times New Roman"/>
        <family val="1"/>
        <charset val="204"/>
      </rPr>
      <t>407</t>
    </r>
  </si>
  <si>
    <r>
      <rPr>
        <sz val="11"/>
        <rFont val="Times New Roman"/>
        <family val="1"/>
        <charset val="204"/>
      </rPr>
      <t>100</t>
    </r>
  </si>
  <si>
    <r>
      <rPr>
        <sz val="11"/>
        <rFont val="Times New Roman"/>
        <family val="1"/>
        <charset val="204"/>
      </rPr>
      <t>налог на добавленную стоимость</t>
    </r>
  </si>
  <si>
    <r>
      <rPr>
        <sz val="11"/>
        <rFont val="Times New Roman"/>
        <family val="1"/>
        <charset val="204"/>
      </rPr>
      <t>прочие налоги, уменьшающие доход</t>
    </r>
  </si>
  <si>
    <r>
      <rPr>
        <sz val="11"/>
        <rFont val="Times New Roman"/>
        <family val="1"/>
        <charset val="204"/>
      </rPr>
      <t>из них: возврат в бюджет средств субсидии</t>
    </r>
  </si>
  <si>
    <r>
      <rPr>
        <sz val="11"/>
        <rFont val="Times New Roman"/>
        <family val="1"/>
        <charset val="204"/>
      </rPr>
      <t>610</t>
    </r>
  </si>
  <si>
    <t xml:space="preserve">                            ВСЕГО</t>
  </si>
  <si>
    <t>5гр.=гр.6+гр7+гр.8+гр.9+гр.10+гр.11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</si>
  <si>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Целевые субсидии </t>
  </si>
  <si>
    <r>
      <rPr>
        <sz val="11"/>
        <rFont val="Times New Roman"/>
        <family val="1"/>
        <charset val="204"/>
      </rPr>
      <t>244</t>
    </r>
  </si>
  <si>
    <t xml:space="preserve">к Требованиям к составлению и утверждению плана финансово-хозяйственной деятельности муниципальных бюджетных учреждений образования, культуры и спорта муниципального образования "Вилегодский муниципальный район", утвержденных приказом Управления образования и культуры администрации муниципального образования «Вилегодский муниципальный район» от 04 июля 2019г. №____
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</si>
  <si>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В случае утверждения закона (решения) о бюджете на текущий финансовый год и плановый период.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</si>
  <si>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   Указывается дата подписания Плана, а в случае утверждения Плана уполномоченным лицом учреждения - дата утверждения Плана.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</si>
  <si>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   В графе 3 отражаются: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</si>
  <si>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  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управления, утвержденным приказом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</si>
  <si>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   По строкам 0001 и 0002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</si>
  <si>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  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(микрозаймов), а также за</t>
    </r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</si>
  <si>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   Показатели выплат по расходам на закупки товаров, работ, услуг, отраженные в строке 2600 Раздела 1 «Поступления и выплаты» Плана, подлежат детализации в Разделе 2 «Сведения по выплатам на закупку товаров, работ, услуг»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</si>
  <si>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   Показатель отражается со знаком «минус».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</si>
  <si>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   Показатели прочих выплат включают в себя в том числе показатели уменьшения денежных средств за счет возврата средств субсидий, предоставленных до начала текущего финансового года, предоставления займов (микрозаймов),</t>
    </r>
  </si>
  <si>
    <r>
      <rPr>
        <sz val="8"/>
        <rFont val="Times New Roman"/>
        <family val="1"/>
        <charset val="204"/>
      </rPr>
      <t>X</t>
    </r>
  </si>
  <si>
    <r>
      <rPr>
        <sz val="11"/>
        <rFont val="Times New Roman"/>
        <family val="1"/>
        <charset val="204"/>
      </rPr>
      <t>Руководитель учреждения</t>
    </r>
  </si>
  <si>
    <r>
      <t xml:space="preserve">  </t>
    </r>
    <r>
      <rPr>
        <sz val="9"/>
        <rFont val="Times New Roman"/>
        <family val="1"/>
        <charset val="204"/>
      </rPr>
      <t>(должность)               (подпись)                          (расшифровка подписи)</t>
    </r>
  </si>
  <si>
    <r>
      <t xml:space="preserve">                        </t>
    </r>
    <r>
      <rPr>
        <sz val="9"/>
        <rFont val="Times New Roman"/>
        <family val="1"/>
        <charset val="204"/>
      </rPr>
      <t>(должность)              (фамилия, инициалы)                            (телефон)</t>
    </r>
  </si>
  <si>
    <r>
      <rPr>
        <sz val="11"/>
        <rFont val="Times New Roman"/>
        <family val="1"/>
        <charset val="204"/>
      </rPr>
      <t xml:space="preserve">«____» _______   20___ </t>
    </r>
    <r>
      <rPr>
        <sz val="9"/>
        <rFont val="Times New Roman"/>
        <family val="1"/>
        <charset val="204"/>
      </rPr>
      <t>Г.</t>
    </r>
  </si>
  <si>
    <r>
      <rPr>
        <sz val="9"/>
        <rFont val="Times New Roman"/>
        <family val="1"/>
        <charset val="204"/>
      </rPr>
      <t>(наименование должности уполномоченного лица органа - учредителя)</t>
    </r>
  </si>
  <si>
    <r>
      <rPr>
        <vertAlign val="superscript"/>
        <sz val="8"/>
        <rFont val="Times New Roman"/>
        <family val="1"/>
        <charset val="204"/>
      </rPr>
      <t>|:</t>
    </r>
    <r>
      <rPr>
        <sz val="8"/>
        <rFont val="Times New Roman"/>
        <family val="1"/>
        <charset val="204"/>
      </rPr>
      <t xml:space="preserve"> В Разделе 2 «Сведения по выплатам на закупку товаров, работ, услуг» Плана детализируются показатели выплат по расходам на закупку товаров, работ, услуг, отраженные в строке 2600 Раздела 1 «Поступления и выплаты»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</si>
  <si>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   Плановые показатели выплат на закупку товаров, работ, услуг по строке 26000 Раздела 2 «Сведения по выплатам на закупку товаров, работ, услуг» Плана распределяются на выплаты по контрактам (договорам), заключенным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</si>
  <si>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   Указывается сумма договоров (контрактах) о закупках товаров, работ, услуг, заключенных без учета требований Федерального закона № 44-ФЗ и Федерального закона № 223-ФЭ, в случаях предусмотренных указанными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</si>
  <si>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   Указывается сумма закупок товаров, работ, услуг, осуществляемых в соответствии с Федеральным законом № 44-ФЗ и Федеральным законом № 223-Ф3.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</si>
  <si>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   Государственным (муниципальным) бюджетным учреждением показатель не формируется.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</si>
  <si>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   Указывается сумма закупок товаров, работ, услуг, осуществляемых в соответствии с Федеральным законом № 44-ФЗ.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</si>
  <si>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   Плановые показатели выплат на закупку товаров, работ, услуг по строке 26500 государственного (муниципального) бюджетного учреждения должен быть не менее суммы показателей строк 26410, 26420, 26430, 26440 по</t>
    </r>
  </si>
  <si>
    <t>УТВЕРЖДАЮ</t>
  </si>
  <si>
    <t xml:space="preserve">   (руководитель учреждения)</t>
  </si>
  <si>
    <t>Код строки</t>
  </si>
  <si>
    <r>
      <t>Код по бюджетной классификации Российской Федерации</t>
    </r>
    <r>
      <rPr>
        <vertAlign val="superscript"/>
        <sz val="9"/>
        <rFont val="Times New Roman"/>
        <family val="1"/>
        <charset val="204"/>
      </rPr>
      <t>3</t>
    </r>
  </si>
  <si>
    <t>Расходы, всего</t>
  </si>
  <si>
    <t>2000</t>
  </si>
  <si>
    <t>X</t>
  </si>
  <si>
    <r>
      <rPr>
        <sz val="7"/>
        <rFont val="Times New Roman"/>
        <family val="1"/>
        <charset val="204"/>
      </rPr>
      <t>X</t>
    </r>
  </si>
  <si>
    <r>
      <rPr>
        <b/>
        <sz val="13"/>
        <rFont val="Times New Roman"/>
        <family val="1"/>
        <charset val="204"/>
      </rPr>
      <t>Раздел 2. Сведения по выплатам на закупки товаров, работ, услуг</t>
    </r>
    <r>
      <rPr>
        <b/>
        <vertAlign val="superscript"/>
        <sz val="13"/>
        <rFont val="Times New Roman"/>
        <family val="1"/>
        <charset val="204"/>
      </rPr>
      <t>10</t>
    </r>
  </si>
  <si>
    <t>2</t>
  </si>
  <si>
    <t>4</t>
  </si>
  <si>
    <t>по строкам 1100 - 1900 - коды аналитической группы подвида доходов бюджетов классификации доходов бюджетов;</t>
  </si>
  <si>
    <t>по строкам 1980 - 1990 - коды аналитической группы вида источников финансирования дефицитов бюджетов классификации источников финансирования дефицитов бюджетов;</t>
  </si>
  <si>
    <t>по строкам 2000 - 2652 - коды видов расходов бюджетов классификации расходов бюджетов;</t>
  </si>
  <si>
    <t>по строкам 3000 - 3030 - коды аналитической группы подвида доходов бюджетов классификации доходов бюджетов, по которым планируется уплата налогов, уменьшающих доход (в том числе налог на прибыль, налог на добавленную</t>
  </si>
  <si>
    <t>стоимость, единый налог на вмененный доход для отдельных видов деятельности);</t>
  </si>
  <si>
    <t>по строкам 4000 - 4040 - коды аналитической группы вида источников финансирования дефицитов бюджетов классификации источников финансирования дефицитов бюджетов.</t>
  </si>
  <si>
    <t>Министерства финансов Российской Федерации от 29 ноября 2017 г. № 209н (зарегистрирован в Министерстве юстиции Российской Федерации 12 февраля 2018 г., регистрационный номер 50003), и (или) коды иных аналитических</t>
  </si>
  <si>
    <t>показателей, в случае, если Порядком органа - учредителя предусмотрена указанная детализация.</t>
  </si>
  <si>
    <t>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года.</t>
  </si>
  <si>
    <t>счет возврата средств, размещенных на банковских депозитах. При формировании Плана (проекта Плана) обособленному(ым) подразделению(ям) показатель прочих поступлений включает показатель поступлений в рамках расчетов</t>
  </si>
  <si>
    <t>между* головным учреждением и обособленным подразделением.</t>
  </si>
  <si>
    <t>Плана.</t>
  </si>
  <si>
    <t>размещения автономными учреждениями денежных средств на банковских депозитах. При формировании Плана (проекта Плана) обособленному(ым) подразделению(ям) показатель прочих выплат включает показатель поступлений в</t>
  </si>
  <si>
    <t>рамках расчетов между головным учреждением и обособленным подразделением.</t>
  </si>
  <si>
    <t>(планируемым к заключению) в соответствии с гражданским законодательством Российской Федерации (строки 26100 и 26200), а также по контрактам (договорам), заключаемым в соответствии с требованиями</t>
  </si>
  <si>
    <t>законодательства Российской Федерации и иных нормативных правовых актов о контрактной системе в сфере закупок товаров, работ, услуг для государственных и муниципальных нужд, с детализацией указанных выплат по</t>
  </si>
  <si>
    <t>контрактам (договорам), заключенным до начала текущего финансового года (строка 26300) и планируемым к заключению в соответствующем финансовом году (строка 26400) и должны соответствовать показателям</t>
  </si>
  <si>
    <t>соответствующих граф по строке 2600 Раздела 1 «Поступления и выплаты» Плана.</t>
  </si>
  <si>
    <t>федеральными законами.</t>
  </si>
  <si>
    <t>соответствующей графе, государственного (муниципального) автономного учреждения - не менее показателя строки 26430 по соответствующей графе.</t>
  </si>
  <si>
    <t>СОГЛАСОВАНО</t>
  </si>
  <si>
    <t>капитальные вложения в объекты государственной (муниципальной) собственности, всего</t>
  </si>
  <si>
    <t>гр5=гр.6+гр7+гр.8+гр.9+гр.10+гр.11</t>
  </si>
  <si>
    <t>1</t>
  </si>
  <si>
    <t>3</t>
  </si>
  <si>
    <t>№ п/п</t>
  </si>
  <si>
    <t>Коды строк</t>
  </si>
  <si>
    <t>Год начала закупки</t>
  </si>
  <si>
    <r>
      <rPr>
        <i/>
        <sz val="11"/>
        <rFont val="Times New Roman"/>
        <family val="1"/>
        <charset val="204"/>
      </rPr>
      <t>уплата налогов, сборов и иных платежей, всего</t>
    </r>
  </si>
  <si>
    <r>
      <rPr>
        <i/>
        <sz val="11"/>
        <rFont val="Times New Roman"/>
        <family val="1"/>
        <charset val="204"/>
      </rPr>
      <t>безвозмездные перечисления организациям и физическим лицам, всего</t>
    </r>
  </si>
  <si>
    <t>в том числе: на выплаты персоналу, всего</t>
  </si>
  <si>
    <t xml:space="preserve">            (подпись)                                         (расшифровка подписи)</t>
  </si>
  <si>
    <t>строительство (реконструкция) объектов недвижимого имущества муниципальными учреждениями</t>
  </si>
  <si>
    <r>
      <t xml:space="preserve">Выплаты на закупку товаров, работ, услуг, всего </t>
    </r>
    <r>
      <rPr>
        <vertAlign val="superscript"/>
        <sz val="9"/>
        <rFont val="Times New Roman"/>
        <family val="1"/>
        <charset val="204"/>
      </rPr>
      <t>11</t>
    </r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</si>
  <si>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223-Ф3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- 12 Федеральный закон № 223-Ф3)</t>
  </si>
  <si>
    <t>по контрактам (договорам), планируемым к заключению в соответствующем финансовом году без применения 12 норм Федерального закона № 44-ФЗ и Федерального закона № 223-Ф3</t>
  </si>
  <si>
    <t>по контрактам (договорам), заключенным до начала текущего финансового года с учетом требований 13 Федерального закона № 44-ФЗ и Федерального закона № 223-ФЗ</t>
  </si>
  <si>
    <t>по контрактам (договорам), планируемым к заключению в соответствующем финансовом году с учетом 13 требований Федерального закона № 44-ФЗ и Федерального закона № 223-Ф3</t>
  </si>
  <si>
    <t>в том числе: в соответствии с Федеральным законом № 44-ФЗ</t>
  </si>
  <si>
    <r>
      <t>в соответствии с Федеральным законом № 223-Ф3</t>
    </r>
    <r>
      <rPr>
        <vertAlign val="superscript"/>
        <sz val="9"/>
        <rFont val="Times New Roman"/>
        <family val="1"/>
        <charset val="204"/>
      </rPr>
      <t>14</t>
    </r>
  </si>
  <si>
    <t>за счет субсидий, предоставляемых в соответствии с абзацем вторым пункта 1 статьи 78.1 Бюджетного кодекса Российской Федерации</t>
  </si>
  <si>
    <r>
      <t>за счет субсидий, предоставляемых на осуществление капитальных вложений</t>
    </r>
    <r>
      <rPr>
        <vertAlign val="superscript"/>
        <sz val="9"/>
        <rFont val="Times New Roman"/>
        <family val="1"/>
        <charset val="204"/>
      </rPr>
      <t>15</t>
    </r>
  </si>
  <si>
    <t>за счет прочих источников финансового обеспечения</t>
  </si>
  <si>
    <t>в соответствии с Федеральным законом № 223-ФЭ</t>
  </si>
  <si>
    <r>
  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  </r>
    <r>
      <rPr>
        <vertAlign val="superscript"/>
        <sz val="9"/>
        <rFont val="Times New Roman"/>
        <family val="1"/>
        <charset val="204"/>
      </rPr>
      <t>16</t>
    </r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</si>
  <si>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</si>
  <si>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</si>
  <si>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1.2.</t>
  </si>
  <si>
    <t>1.3.</t>
  </si>
  <si>
    <t>1.4.</t>
  </si>
  <si>
    <t>1.4.1</t>
  </si>
  <si>
    <t>1.4.1.1.</t>
  </si>
  <si>
    <t>1.4.1.2.</t>
  </si>
  <si>
    <t>1.4.2.</t>
  </si>
  <si>
    <t>1.4.2.1</t>
  </si>
  <si>
    <t>1.4.2.2.</t>
  </si>
  <si>
    <t>1.4.3.</t>
  </si>
  <si>
    <t>1.4.4.1.</t>
  </si>
  <si>
    <t>1.4.4.2.</t>
  </si>
  <si>
    <t>1.4.5.</t>
  </si>
  <si>
    <t>1.4.5.1.</t>
  </si>
  <si>
    <t>1.4.5.2.</t>
  </si>
  <si>
    <t>2.</t>
  </si>
  <si>
    <t>3.</t>
  </si>
  <si>
    <t>26000</t>
  </si>
  <si>
    <t>26100</t>
  </si>
  <si>
    <t>26200</t>
  </si>
  <si>
    <t>26300</t>
  </si>
  <si>
    <t>26400</t>
  </si>
  <si>
    <t>26410</t>
  </si>
  <si>
    <t>26411</t>
  </si>
  <si>
    <t>26412</t>
  </si>
  <si>
    <t>26420</t>
  </si>
  <si>
    <t>26421</t>
  </si>
  <si>
    <t>26422</t>
  </si>
  <si>
    <t>26430</t>
  </si>
  <si>
    <t>26441</t>
  </si>
  <si>
    <t>26442</t>
  </si>
  <si>
    <t>26450</t>
  </si>
  <si>
    <t>26451</t>
  </si>
  <si>
    <t>26452</t>
  </si>
  <si>
    <t>26500</t>
  </si>
  <si>
    <t>26510</t>
  </si>
  <si>
    <t>26600</t>
  </si>
  <si>
    <t>26610</t>
  </si>
  <si>
    <t>0001</t>
  </si>
  <si>
    <t>0002</t>
  </si>
  <si>
    <t>1000</t>
  </si>
  <si>
    <t>1100</t>
  </si>
  <si>
    <t>1200</t>
  </si>
  <si>
    <t>1210</t>
  </si>
  <si>
    <t>1300</t>
  </si>
  <si>
    <t>1310</t>
  </si>
  <si>
    <t>1400</t>
  </si>
  <si>
    <t>1500</t>
  </si>
  <si>
    <t>1510</t>
  </si>
  <si>
    <t>1520</t>
  </si>
  <si>
    <t>1900</t>
  </si>
  <si>
    <t>1980</t>
  </si>
  <si>
    <t>1981</t>
  </si>
  <si>
    <t>2100</t>
  </si>
  <si>
    <t>2110</t>
  </si>
  <si>
    <t>2120</t>
  </si>
  <si>
    <t>2130</t>
  </si>
  <si>
    <t>2140</t>
  </si>
  <si>
    <t>2141</t>
  </si>
  <si>
    <t>2142</t>
  </si>
  <si>
    <t>2200</t>
  </si>
  <si>
    <t>2210</t>
  </si>
  <si>
    <t>2211</t>
  </si>
  <si>
    <t>2220</t>
  </si>
  <si>
    <t>2230</t>
  </si>
  <si>
    <t>2300</t>
  </si>
  <si>
    <t>2310</t>
  </si>
  <si>
    <t>2320</t>
  </si>
  <si>
    <t>2330</t>
  </si>
  <si>
    <t>2400</t>
  </si>
  <si>
    <t>2600</t>
  </si>
  <si>
    <t>2610</t>
  </si>
  <si>
    <t>2620</t>
  </si>
  <si>
    <t>2630</t>
  </si>
  <si>
    <t>2640</t>
  </si>
  <si>
    <t>2650</t>
  </si>
  <si>
    <t>2651</t>
  </si>
  <si>
    <t>2652</t>
  </si>
  <si>
    <t>3000</t>
  </si>
  <si>
    <t>3020</t>
  </si>
  <si>
    <t>3030</t>
  </si>
  <si>
    <t>4000</t>
  </si>
  <si>
    <t>4010</t>
  </si>
  <si>
    <r>
      <rPr>
        <b/>
        <sz val="11"/>
        <rFont val="Times New Roman"/>
        <family val="1"/>
        <charset val="204"/>
      </rPr>
      <t>Выплаты, уменьшающие доход, всего</t>
    </r>
    <r>
      <rPr>
        <b/>
        <vertAlign val="superscript"/>
        <sz val="11"/>
        <rFont val="Times New Roman"/>
        <family val="1"/>
        <charset val="204"/>
      </rPr>
      <t>8</t>
    </r>
  </si>
  <si>
    <r>
      <rPr>
        <b/>
        <sz val="11"/>
        <rFont val="Times New Roman"/>
        <family val="1"/>
        <charset val="204"/>
      </rPr>
      <t>Прочие выплаты, всего</t>
    </r>
    <r>
      <rPr>
        <b/>
        <vertAlign val="superscript"/>
        <sz val="11"/>
        <rFont val="Times New Roman"/>
        <family val="1"/>
        <charset val="204"/>
      </rPr>
      <t>9</t>
    </r>
  </si>
  <si>
    <t>(должность лица, утверждающего документ; наименование органа,</t>
  </si>
  <si>
    <t>осуществляющего функции и полномочия учредителя (учреждения)</t>
  </si>
  <si>
    <t>(подпись)</t>
  </si>
  <si>
    <t>(расшифровка подписи)</t>
  </si>
  <si>
    <t>"</t>
  </si>
  <si>
    <t xml:space="preserve"> г.</t>
  </si>
  <si>
    <t>КОДЫ</t>
  </si>
  <si>
    <t>СВЕДЕНИЯ</t>
  </si>
  <si>
    <t>Форма по ОКУД</t>
  </si>
  <si>
    <t>0501016</t>
  </si>
  <si>
    <t>ОБ ОПЕРАЦИЯХ С ЦЕЛЕВЫМИ СУБСИДИЯМИ НА 20</t>
  </si>
  <si>
    <t xml:space="preserve"> Г.</t>
  </si>
  <si>
    <t>от "</t>
  </si>
  <si>
    <t>Дата</t>
  </si>
  <si>
    <t>Дата представления</t>
  </si>
  <si>
    <t>предыдущих сведений</t>
  </si>
  <si>
    <t>по Сводному Реестру</t>
  </si>
  <si>
    <t>Номер лицевого счета</t>
  </si>
  <si>
    <t>ИНН</t>
  </si>
  <si>
    <t>Наименование учреждения</t>
  </si>
  <si>
    <t>КПП</t>
  </si>
  <si>
    <t>Наименование обособленного подразделения</t>
  </si>
  <si>
    <t>Наименование органа, осуществляющего функции и полномочия учредителя</t>
  </si>
  <si>
    <t>Глава по БК</t>
  </si>
  <si>
    <t>Наименование территориального органа Федерального казначейства, осуществляющего ведение лицевого счета</t>
  </si>
  <si>
    <t>по КОФК</t>
  </si>
  <si>
    <t>Единица измерения: руб.</t>
  </si>
  <si>
    <t>по ОКЕИ</t>
  </si>
  <si>
    <t>383</t>
  </si>
  <si>
    <t>Соглашение</t>
  </si>
  <si>
    <t>Идентификатор соглашения</t>
  </si>
  <si>
    <t>Код объекта ФАИП</t>
  </si>
  <si>
    <t>Аналитический код поступлений/
выплат</t>
  </si>
  <si>
    <t>Разрешенный
к использованию остаток целевых субсидий</t>
  </si>
  <si>
    <t>Сумма возврата дебиторской задолженности прошлых лет, разрешенная к использованию</t>
  </si>
  <si>
    <t>Планируемые поступления текущего года</t>
  </si>
  <si>
    <t>Итого
к использованию
(гр. 8 + гр. 9 + 
гр. 10)</t>
  </si>
  <si>
    <t>Планируемые выплаты</t>
  </si>
  <si>
    <t>наименование</t>
  </si>
  <si>
    <t>код субсидии</t>
  </si>
  <si>
    <t>номер</t>
  </si>
  <si>
    <t>дата</t>
  </si>
  <si>
    <t xml:space="preserve">Итого по коду целевой субсидии </t>
  </si>
  <si>
    <t>х</t>
  </si>
  <si>
    <t xml:space="preserve">Всего </t>
  </si>
  <si>
    <t>Руководитель (уполномоченное лицо)</t>
  </si>
  <si>
    <t>Номер страницы</t>
  </si>
  <si>
    <t>(должность)</t>
  </si>
  <si>
    <t>Всего страниц</t>
  </si>
  <si>
    <t>Руководитель финансово-экономической службы</t>
  </si>
  <si>
    <t>(уполномоченное лицо)</t>
  </si>
  <si>
    <t>Ответственный исполнитель</t>
  </si>
  <si>
    <t>(фамилия, инициалы)</t>
  </si>
  <si>
    <t>(телефон)</t>
  </si>
  <si>
    <t>ОТМЕТКА ТЕРРИТОРИАЛЬНОГО ОРГАНА ФЕДЕРАЛЬНОГО КАЗНАЧЕЙСТВА
О ПРИНЯТИИ НАСТОЯЩИХ СВЕДЕНИЙ</t>
  </si>
  <si>
    <t xml:space="preserve">  </t>
  </si>
  <si>
    <t>ЗАЯВКА</t>
  </si>
  <si>
    <t>НА ВНЕСЕНИЕ ИЗМЕНЕНИЙ В ПЛАН ФИНАНСОВО-ХОЗЯЙСТВЕННОЙ ДЕЯТЕЛЬНОСТИ</t>
  </si>
  <si>
    <t>(наименование учреждения)</t>
  </si>
  <si>
    <t>Наименование направлений расходования средств</t>
  </si>
  <si>
    <t>Классификация</t>
  </si>
  <si>
    <t>Сумма изменений (+/-)</t>
  </si>
  <si>
    <t>Обоснование изменений</t>
  </si>
  <si>
    <t>Код субсидии</t>
  </si>
  <si>
    <t>КВР</t>
  </si>
  <si>
    <t>КОСГУ</t>
  </si>
  <si>
    <t>субсидия</t>
  </si>
  <si>
    <t>ИТОГО</t>
  </si>
  <si>
    <t>Руководитель учреждения гарантирует недопущение образования кредиторской задолженности по уменьшаемым расходам.</t>
  </si>
  <si>
    <t>Руководитель учреждения</t>
  </si>
  <si>
    <t>М.П.</t>
  </si>
  <si>
    <t>Главный бухгалтер</t>
  </si>
  <si>
    <t>Исполнитель</t>
  </si>
  <si>
    <t>таблица №1</t>
  </si>
  <si>
    <t>таблица №2</t>
  </si>
  <si>
    <t xml:space="preserve">Приложение №3 к приказу №150-од от 04 июля 2019г 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</si>
  <si>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</si>
  <si>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</si>
  <si>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</si>
  <si>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</si>
  <si>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</si>
  <si>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Районный коэффициент, северная надбавка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</si>
  <si>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</si>
  <si>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</si>
  <si>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</si>
  <si>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</si>
  <si>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</si>
  <si>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1.2. Расчеты (обоснования) по оплате стоимости проезда к месту отдыха и обратно</t>
  </si>
  <si>
    <t>Наименование 
расходов</t>
  </si>
  <si>
    <t>Средний размер выплаты на одного работника, руб.</t>
  </si>
  <si>
    <t>Количество работников, 
чел.</t>
  </si>
  <si>
    <t>Сумма, руб. 
(гр. 3 x гр. 4)</t>
  </si>
  <si>
    <t>1.3. Расчеты (обоснования) выплат персоналу при направлении в служебные командировки</t>
  </si>
  <si>
    <t xml:space="preserve">Средний размер выплаты на одного работника в день, руб. </t>
  </si>
  <si>
    <t>Количество 
дней</t>
  </si>
  <si>
    <t>Сумма, руб. 
(гр. 3 x гр. 4 x 
гр. 5)</t>
  </si>
  <si>
    <t>проживание</t>
  </si>
  <si>
    <t>проезд</t>
  </si>
  <si>
    <t>суточные</t>
  </si>
  <si>
    <t>1.4. Расчеты (обоснования) прочих выплат персоналу</t>
  </si>
  <si>
    <t>1.4.1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</si>
  <si>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</si>
  <si>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</si>
  <si>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</si>
  <si>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Выплата пособий до 3-х лет</t>
  </si>
  <si>
    <t>1.4.2 Расчеты (обоснования) прочих выплат персоналу</t>
  </si>
  <si>
    <t>Численность работников, получающих выплаты</t>
  </si>
  <si>
    <t>Размер 
выплаты, руб.</t>
  </si>
  <si>
    <t>1.5.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</si>
  <si>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</si>
  <si>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</si>
  <si>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</si>
  <si>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</si>
  <si>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</si>
  <si>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</si>
  <si>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</si>
  <si>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</si>
  <si>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</si>
  <si>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</si>
  <si>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</si>
  <si>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</si>
  <si>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</si>
  <si>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</si>
  <si>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</si>
  <si>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</si>
  <si>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</si>
  <si>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</si>
  <si>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</si>
  <si>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</si>
  <si>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</si>
  <si>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</si>
  <si>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</si>
  <si>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</si>
  <si>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</si>
  <si>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 (строка 230)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</si>
  <si>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</si>
  <si>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</si>
  <si>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</si>
  <si>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</si>
  <si>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Налог на имущество</t>
  </si>
  <si>
    <t>852 Уплата прочих налогов, сборов</t>
  </si>
  <si>
    <t>Ставка налога, 
руб.</t>
  </si>
  <si>
    <t>Сумма исчисленного 
налога, подлежащего 
уплате, руб. 
(гр. 3 x гр. 4 )</t>
  </si>
  <si>
    <t>КОСГУ 290     СУБ КОСГУ 290.01</t>
  </si>
  <si>
    <t>Транспортный налог</t>
  </si>
  <si>
    <t>853 Уплата иных платежей</t>
  </si>
  <si>
    <t>Объем отходов, т.</t>
  </si>
  <si>
    <t>К</t>
  </si>
  <si>
    <t>Сумма исчисленного 
налога, подлежащего 
уплате, руб. 
(гр. 3 x гр. 4)</t>
  </si>
  <si>
    <t>Плата за негативное воздействие на окружающую среду</t>
  </si>
  <si>
    <t>852</t>
  </si>
  <si>
    <t>853</t>
  </si>
  <si>
    <t>Налог на</t>
  </si>
  <si>
    <t>244 Прочая закупка товаров, работ, услуг</t>
  </si>
  <si>
    <t>5.1.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</si>
  <si>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</si>
  <si>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</si>
  <si>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</si>
  <si>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</si>
  <si>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5.2.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</si>
  <si>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</si>
  <si>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</si>
  <si>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5.3.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</si>
  <si>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</si>
  <si>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</si>
  <si>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</si>
  <si>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</si>
  <si>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5.4.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</si>
  <si>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</si>
  <si>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</si>
  <si>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</si>
  <si>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5.5. Расчет (обоснование) расходов на оплату работ, услуг по содержанию имущества</t>
  </si>
  <si>
    <t>Объект</t>
  </si>
  <si>
    <t>Количество 
работ 
(услуг)</t>
  </si>
  <si>
    <t>Стоимость 
работ (услуг), 
руб.</t>
  </si>
  <si>
    <t>5.6. Расчет (обоснование) расходов на оплату прочих работ, услуг</t>
  </si>
  <si>
    <t>Количество договоров</t>
  </si>
  <si>
    <t>Стоимость 
услуги, руб.</t>
  </si>
  <si>
    <t>Средняя стоимость, руб.</t>
  </si>
  <si>
    <t>Сумма, руб. 
(гр. 2 x гр. 3)</t>
  </si>
  <si>
    <t>Размер оплаты труда работников, руб.</t>
  </si>
  <si>
    <r>
      <t>Фонд оплаты труда</t>
    </r>
    <r>
      <rPr>
        <u/>
        <sz val="10"/>
        <rFont val="Times New Roman"/>
        <family val="1"/>
        <charset val="204"/>
      </rPr>
      <t xml:space="preserve"> </t>
    </r>
    <r>
      <rPr>
        <b/>
        <u/>
        <sz val="10"/>
        <rFont val="Times New Roman"/>
        <family val="1"/>
        <charset val="204"/>
      </rPr>
      <t>в год</t>
    </r>
    <r>
      <rPr>
        <u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руб. ((гр. 4 + гр.5 + 6+ гр.7 )х12)х гр.3</t>
    </r>
  </si>
  <si>
    <t>среднемесячный размер заработной платы</t>
  </si>
  <si>
    <t>1. Расчеты (обоснования) выплат персоналу</t>
  </si>
  <si>
    <t>Расчеты (обоснования) к плану финансово-хозяйственной деятельности по</t>
  </si>
  <si>
    <t xml:space="preserve">Учреждение       </t>
  </si>
  <si>
    <t>2. Расчеты (обоснования) расходов на социальные и иные выплаты населению</t>
  </si>
  <si>
    <t>4. Расчет (обоснование) прочих расходов (кроме расходов на закупку товаров, работ, услуг)</t>
  </si>
  <si>
    <t xml:space="preserve">5. Расчет (обоснование) расходов на закупку товаров, работ, услуг </t>
  </si>
  <si>
    <t>5.7. Расчет (обоснование) расходов на приобретение основных средств</t>
  </si>
  <si>
    <t>Земельный налог, всего</t>
  </si>
  <si>
    <t>в том числе по участкам:</t>
  </si>
  <si>
    <t>Абонентская плата за номер</t>
  </si>
  <si>
    <t>Повременная оплата междугородных, международных и местных телефонных соединений</t>
  </si>
  <si>
    <t xml:space="preserve"> Оплата сотовой связи по тарифам</t>
  </si>
  <si>
    <t xml:space="preserve">Пересылка почтовой корреспонденции </t>
  </si>
  <si>
    <t>прочее</t>
  </si>
  <si>
    <t>Электроснабжение, всего</t>
  </si>
  <si>
    <t>в том числе по объектам:</t>
  </si>
  <si>
    <t>Теплоснабжение, всего</t>
  </si>
  <si>
    <t>Холодное водоснабжение, всего</t>
  </si>
  <si>
    <t xml:space="preserve"> Водоотведение, всего</t>
  </si>
  <si>
    <t>Содержание объектов недвижимого имущества в чистоте в том числе: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</si>
  <si>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</si>
  <si>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</si>
  <si>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</t>
  </si>
  <si>
    <t>санитарно-гигиеническое обслуживание, мойка и чистка помещений, окон, натирка полов</t>
  </si>
  <si>
    <t>Ремонт (текущий и капитальный) имущества в том числе:</t>
  </si>
  <si>
    <t>устранение неисправностей (восстановление работоспособности) объектов имущества</t>
  </si>
  <si>
    <t>поддержание технико-экономических и эксплуатационных показателей объектов имущества</t>
  </si>
  <si>
    <t>Противопожарные мероприятия, связанные с содержанием имущества в том числе:</t>
  </si>
  <si>
    <t>Оплата услуг на страхование гражданской ответственности владельцев транспортных средств</t>
  </si>
  <si>
    <t>Оплата информационно-вычислительных и информационно-правовых услуг  в том числе:</t>
  </si>
  <si>
    <t>Наименование расходов (по группам)</t>
  </si>
  <si>
    <t>Мебель</t>
  </si>
  <si>
    <t xml:space="preserve">Технологическое (кухонное, производственное) оборудования </t>
  </si>
  <si>
    <t>Оплата услуг  по видеонаблюдению в том числе по обьектам:</t>
  </si>
  <si>
    <t>5</t>
  </si>
  <si>
    <t>Оплата прочих услуг в том числе по наименованиям:</t>
  </si>
  <si>
    <t xml:space="preserve">Компьютерная, офисная и мультимедийная техника </t>
  </si>
  <si>
    <t xml:space="preserve">Производственный и хозяйственный инвентарь </t>
  </si>
  <si>
    <t xml:space="preserve">Спортивное оборудование и спортинвентарь </t>
  </si>
  <si>
    <t xml:space="preserve">Комплектование библиотечного, книжного фонда </t>
  </si>
  <si>
    <t>………..</t>
  </si>
  <si>
    <t xml:space="preserve">Приобретение строительных материалов </t>
  </si>
  <si>
    <t xml:space="preserve">Приобретение прочего мягкого инвентаря </t>
  </si>
  <si>
    <t>Приобретение ГСМ</t>
  </si>
  <si>
    <t>Приобретение бумаги и канцелярских товаров ( в том числе картриджы)</t>
  </si>
  <si>
    <t>Приобретение твердого топлива (дрова)</t>
  </si>
  <si>
    <t>Приобретение продуктов питания</t>
  </si>
  <si>
    <t>Приобретение запчастей  и расходных материалов для оргтехники, автотранспорта</t>
  </si>
  <si>
    <t>прочие материальные запасы</t>
  </si>
  <si>
    <t xml:space="preserve">851 </t>
  </si>
  <si>
    <t>Транспортный налог, всего</t>
  </si>
  <si>
    <t>в том числе по транспортным средствам:</t>
  </si>
  <si>
    <t xml:space="preserve">                                                                       Приложение № 2 к приказу №150-од от 04 июля 2019 года</t>
  </si>
  <si>
    <t>социальные и иные выплаты населению, всего</t>
  </si>
  <si>
    <t>Оплата услуг вневедомственной, пожарной охраны, системы видеонаблюдения  в том числе по обьектам:</t>
  </si>
  <si>
    <t>5.8. Расчет (обоснование) расходов на приобретение  материальных запасов</t>
  </si>
  <si>
    <t>иные выплаты, за исключением фонда оплаты труда учреждения, для выполнения отдельных полномочий</t>
  </si>
  <si>
    <t xml:space="preserve">Приложение №1 к приказу №150-од от 04 июля 2019г </t>
  </si>
  <si>
    <t xml:space="preserve"> Расчеты (обоснования) по доходам</t>
  </si>
  <si>
    <t>Наименование 
доходов</t>
  </si>
  <si>
    <t>стоимость услуги по договору</t>
  </si>
  <si>
    <t>Код видов дохода</t>
  </si>
  <si>
    <t>130</t>
  </si>
  <si>
    <t>180</t>
  </si>
  <si>
    <t>расчетная численность, единиц</t>
  </si>
  <si>
    <t>Доходы, всего: в т.ч.</t>
  </si>
  <si>
    <t xml:space="preserve"> доходы от собственности</t>
  </si>
  <si>
    <t xml:space="preserve">доходы от оказания услуг, работ </t>
  </si>
  <si>
    <t xml:space="preserve"> субсидии на финансовое обеспечение выполнения  (муниципального) задания за счет средств бюджета </t>
  </si>
  <si>
    <t>доходы от штрафов, пеней, иных сумм принудительного изъятия</t>
  </si>
  <si>
    <t>безвозмездные денежные поступления</t>
  </si>
  <si>
    <t>прочие доходы:  целевые субсидии</t>
  </si>
  <si>
    <t>прочие доходы: субсидии на осуществление капитальных вложений</t>
  </si>
  <si>
    <t>112</t>
  </si>
  <si>
    <t>Доступ в сеть интернет</t>
  </si>
  <si>
    <t xml:space="preserve">ул.Советская, 34 </t>
  </si>
  <si>
    <t>ул.Советская, 38</t>
  </si>
  <si>
    <t>ул. Советская, 38</t>
  </si>
  <si>
    <t>Услуги по тех.обслуживание пожарной сигнализаци</t>
  </si>
  <si>
    <t>Настройка  и ремонт музыкальных инструментов</t>
  </si>
  <si>
    <t>Медосмотр</t>
  </si>
  <si>
    <t xml:space="preserve">Оплата  курсов повышения квалификации </t>
  </si>
  <si>
    <t>Доступ к сайту информационной системы "1С: ИТС"</t>
  </si>
  <si>
    <t>Право на использование  программного продукта "Сбис++Электронная отчетность"</t>
  </si>
  <si>
    <t>Оплата пожарно-технического минимума</t>
  </si>
  <si>
    <t xml:space="preserve">Установка охранной сигнализации </t>
  </si>
  <si>
    <t>Оплата участие семинара-совещания</t>
  </si>
  <si>
    <t>Обучение по охране труда</t>
  </si>
  <si>
    <t>Оплата услуг по ремонту окон</t>
  </si>
  <si>
    <t>6</t>
  </si>
  <si>
    <t>7</t>
  </si>
  <si>
    <t>8</t>
  </si>
  <si>
    <t>Интерактивная доска</t>
  </si>
  <si>
    <t>Монитор широкоформатный</t>
  </si>
  <si>
    <t>Системный блок</t>
  </si>
  <si>
    <t>111</t>
  </si>
  <si>
    <t>Директор</t>
  </si>
  <si>
    <t>Заместители директора</t>
  </si>
  <si>
    <t>Педагогический персонал</t>
  </si>
  <si>
    <t>Педагогический персонал (внешние совместители)</t>
  </si>
  <si>
    <t>Транспортные услуги</t>
  </si>
  <si>
    <t>Преподаватели</t>
  </si>
  <si>
    <t>119</t>
  </si>
  <si>
    <t>Возмещение коммунальных услуг административному персоналу</t>
  </si>
  <si>
    <t>Возмещение коммунальных услуг педагогическим работникам</t>
  </si>
  <si>
    <t>Преподаватели (Внешние совместители)</t>
  </si>
  <si>
    <t>Иные цели</t>
  </si>
  <si>
    <t>Проезд к месту отдыха и обратно</t>
  </si>
  <si>
    <t>Оплата услуг по спецоценке труда</t>
  </si>
  <si>
    <t>МБУДО "ДШИ № 28"</t>
  </si>
  <si>
    <t>Расходы на мероприятие "Рождественские посиделки"</t>
  </si>
  <si>
    <t>Расходы на конкурс "Пасхальное яичко"</t>
  </si>
  <si>
    <t>Расходы на мероприятие "День музыки"</t>
  </si>
  <si>
    <t>Расходы на мероприятие "День первокласника"</t>
  </si>
  <si>
    <t>Расходы на отчетный концерт</t>
  </si>
  <si>
    <t>Расходы на юбилей школы 50 лет</t>
  </si>
  <si>
    <t>244</t>
  </si>
  <si>
    <t>Бланки строгой отчетности</t>
  </si>
  <si>
    <t>Услуги настройки ПК</t>
  </si>
  <si>
    <t>Услуги по разработке сайта школы</t>
  </si>
  <si>
    <t xml:space="preserve">Доходы от оказания платных работ, услуг </t>
  </si>
  <si>
    <t>План финансово-хозяйственной деятельности на 2020 г.</t>
  </si>
  <si>
    <t>муниципальное бюджетное учреждение дополнительного образования "Детская школа искуств № 28"</t>
  </si>
  <si>
    <t>113Ц4820</t>
  </si>
  <si>
    <t>078</t>
  </si>
  <si>
    <t>2909001911</t>
  </si>
  <si>
    <t>290901001</t>
  </si>
  <si>
    <t>Управление образования и культуры администрации муниципального образования "Вилегодский муниципальный район"</t>
  </si>
  <si>
    <t>Директор                                                           Гогохия О.Ю.</t>
  </si>
  <si>
    <t>Исполнитель  гл.бухгалтер   __________________________  Гомзякова К.В.</t>
  </si>
  <si>
    <t>Субсидии на финансовое  обеспечение  выполнения (муниципального) задания за счет средств бюджета</t>
  </si>
  <si>
    <t>Материальная помощь свыше 4000 административно-управленческий персонал персонал</t>
  </si>
  <si>
    <t>Материальная помощь  учебно-вспомогательный персонал</t>
  </si>
  <si>
    <t>Материальная помощь обслуживающий персонал</t>
  </si>
  <si>
    <t>облагаемая база</t>
  </si>
  <si>
    <t>Ул Советская, д 36, 38    Кад.номер 29:03:030101:2602</t>
  </si>
  <si>
    <t>ул.Советская, 38       Здание школы</t>
  </si>
  <si>
    <t>ул.Советская, 38   Здание школы</t>
  </si>
  <si>
    <t>ул.Советская, 34    Кабинет бухгалтерии</t>
  </si>
  <si>
    <t>ул. Советская, 38  Здание школы</t>
  </si>
  <si>
    <t>ул.Советская, 38  здание школы</t>
  </si>
  <si>
    <t>Приобретение строительных материалов</t>
  </si>
  <si>
    <t>Класные журналы</t>
  </si>
  <si>
    <t>Субсидии на финансовое обеспечение выполнения муниципального задания</t>
  </si>
  <si>
    <t>прочее (конверты)</t>
  </si>
  <si>
    <t>Организационный взнос за участие в конкурсе</t>
  </si>
  <si>
    <t>Услуги публикации объявлений в СМИ</t>
  </si>
  <si>
    <t>Субсидии на иные цели</t>
  </si>
  <si>
    <t>соглашение</t>
  </si>
  <si>
    <t>Заместитель главы администрации по социальным вопросам, начальник управления образования и культуры</t>
  </si>
  <si>
    <r>
      <t xml:space="preserve">______________                                              </t>
    </r>
    <r>
      <rPr>
        <u/>
        <sz val="10"/>
        <rFont val="Times New Roman"/>
        <family val="1"/>
        <charset val="204"/>
      </rPr>
      <t xml:space="preserve">    Е.А. Шевелёва</t>
    </r>
  </si>
  <si>
    <t xml:space="preserve">        (подпись)                                                     (расшифровка подписи)</t>
  </si>
  <si>
    <t>Директор муниципального бюджетного учреждения дополнительного образования "Детская школа искусств №28"</t>
  </si>
  <si>
    <t xml:space="preserve">О.Ю. Гогохия </t>
  </si>
  <si>
    <t>Монтаж системы пожарной сигнализации</t>
  </si>
  <si>
    <t>150</t>
  </si>
  <si>
    <t>152</t>
  </si>
  <si>
    <t>Доходы от оказания образовательных услуг услуг</t>
  </si>
  <si>
    <t>Учебно-вспомогательный персонал, младший обслуживающий персонал</t>
  </si>
  <si>
    <t>Пени</t>
  </si>
  <si>
    <t>Уточнение фактических расходов</t>
  </si>
  <si>
    <t>Гогохия О.Ю.</t>
  </si>
  <si>
    <t>Гомзякова К.В.</t>
  </si>
  <si>
    <t>МБУДО "ДШИ № 28" (внебюджет)</t>
  </si>
  <si>
    <t>МБУДО "ДШИ № 28" (иные цели)</t>
  </si>
  <si>
    <t>Государственная поддержка лучших работников сельских учреждений культуры</t>
  </si>
  <si>
    <t>350</t>
  </si>
  <si>
    <t>Суточные в командировке</t>
  </si>
  <si>
    <t xml:space="preserve">Транспортные услуги </t>
  </si>
  <si>
    <t>МБУДО "ДШИ № 28" (бюджет)</t>
  </si>
  <si>
    <t xml:space="preserve">Заработная плата </t>
  </si>
  <si>
    <t>Согл.03/07820-55190/2020г. от 20.03.2020</t>
  </si>
  <si>
    <t>Уплата земельного налога</t>
  </si>
  <si>
    <t>Услуги по тех.обслуживанию пожарной сигнализации</t>
  </si>
  <si>
    <t>Настройка музыкальных инструментов</t>
  </si>
  <si>
    <t>НА   30 сентября 2020  ГОД</t>
  </si>
  <si>
    <t>Начисление на  выплате по оплате труда</t>
  </si>
  <si>
    <t>Доп.согл. 03/02        от 30.07.2020</t>
  </si>
  <si>
    <t>НА   30 сентября 2020 года</t>
  </si>
  <si>
    <t xml:space="preserve">Ремонт объектов МБУДО </t>
  </si>
  <si>
    <t>078038</t>
  </si>
  <si>
    <t>078026</t>
  </si>
  <si>
    <t>Субсидия из резервного фонда Правительства Архангельской области</t>
  </si>
  <si>
    <t>от «30»  сентября 2020 г.</t>
  </si>
  <si>
    <t>078014</t>
  </si>
  <si>
    <t>Командировочные расходы "Маргаритинская ярморка"</t>
  </si>
  <si>
    <t>«____» ___________________   20______ г.</t>
  </si>
  <si>
    <t>«____» ________________ 20_______г.</t>
  </si>
  <si>
    <t>соглашение 03/078026/2020г. От 15.09.2020</t>
  </si>
  <si>
    <t>соглашение 03/078014/2020г. от 21.09.2020</t>
  </si>
  <si>
    <t>Расходы на ремонт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</si>
</sst>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8.9"/>
      <name val="Times New Roman"/>
      <family val="1"/>
      <charset val="204"/>
    </font>
    <font>
      <b/>
      <sz val="8.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2">
    <xf numFmtId="0" fontId="0" fillId="0" borderId="0"/>
    <xf numFmtId="0" fontId="18" fillId="0" borderId="11"/>
  </cellStyleXfs>
  <cellXfs count="496">
    <xf numFmtId="0" fontId="0" fillId="0" borderId="0" xfId="0"/>
    <xf numFmtId="0" fontId="1" fillId="0" borderId="5" xfId="0" applyFont="1" applyBorder="1" applyAlignment="1">
      <alignment vertical="top"/>
    </xf>
    <xf numFmtId="0" fontId="1" fillId="0" borderId="5" xfId="0" applyFont="1" applyBorder="1" applyAlignment="1"/>
    <xf numFmtId="0" fontId="2" fillId="0" borderId="0" xfId="0" applyFont="1"/>
    <xf numFmtId="0" fontId="1" fillId="0" borderId="12" xfId="0" applyFont="1" applyBorder="1" applyAlignment="1">
      <alignment horizontal="left" vertical="top" wrapText="1" indent="3"/>
    </xf>
    <xf numFmtId="0" fontId="4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0" fontId="4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vertical="top"/>
    </xf>
    <xf numFmtId="0" fontId="3" fillId="0" borderId="15" xfId="0" applyFont="1" applyBorder="1"/>
    <xf numFmtId="0" fontId="3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3" fillId="0" borderId="5" xfId="0" applyFont="1" applyBorder="1" applyAlignment="1">
      <alignment horizontal="right" vertical="top"/>
    </xf>
    <xf numFmtId="0" fontId="3" fillId="0" borderId="12" xfId="0" applyFont="1" applyBorder="1"/>
    <xf numFmtId="0" fontId="3" fillId="0" borderId="4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left" vertical="top" indent="1"/>
    </xf>
    <xf numFmtId="0" fontId="3" fillId="0" borderId="12" xfId="0" applyFont="1" applyBorder="1" applyAlignment="1">
      <alignment horizontal="left" vertical="top" indent="3"/>
    </xf>
    <xf numFmtId="0" fontId="3" fillId="0" borderId="12" xfId="0" applyFont="1" applyBorder="1" applyAlignment="1">
      <alignment horizontal="left" vertical="top" wrapText="1" indent="3"/>
    </xf>
    <xf numFmtId="0" fontId="1" fillId="0" borderId="0" xfId="0" applyFont="1"/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 indent="2"/>
    </xf>
    <xf numFmtId="0" fontId="3" fillId="0" borderId="9" xfId="0" applyFont="1" applyBorder="1" applyAlignment="1">
      <alignment horizontal="left" vertical="top"/>
    </xf>
    <xf numFmtId="0" fontId="3" fillId="0" borderId="11" xfId="0" applyFont="1" applyBorder="1"/>
    <xf numFmtId="0" fontId="3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vertical="top"/>
    </xf>
    <xf numFmtId="0" fontId="7" fillId="0" borderId="0" xfId="0" applyFont="1"/>
    <xf numFmtId="0" fontId="7" fillId="0" borderId="7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7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6" fillId="0" borderId="12" xfId="0" applyFont="1" applyBorder="1" applyAlignment="1">
      <alignment horizontal="left" vertical="top" wrapText="1" indent="3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justify" vertical="top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indent="1"/>
    </xf>
    <xf numFmtId="0" fontId="4" fillId="0" borderId="12" xfId="0" applyFont="1" applyBorder="1" applyAlignment="1">
      <alignment horizontal="left" vertical="top" indent="2"/>
    </xf>
    <xf numFmtId="0" fontId="15" fillId="0" borderId="12" xfId="0" applyFont="1" applyBorder="1" applyAlignment="1">
      <alignment horizontal="left" vertical="top"/>
    </xf>
    <xf numFmtId="0" fontId="7" fillId="0" borderId="11" xfId="1" applyFont="1" applyAlignment="1">
      <alignment horizontal="left"/>
    </xf>
    <xf numFmtId="0" fontId="4" fillId="0" borderId="11" xfId="1" applyFont="1" applyAlignment="1">
      <alignment horizontal="left"/>
    </xf>
    <xf numFmtId="0" fontId="7" fillId="0" borderId="11" xfId="1" applyFont="1" applyAlignment="1">
      <alignment horizontal="center" vertical="top"/>
    </xf>
    <xf numFmtId="0" fontId="4" fillId="0" borderId="11" xfId="1" applyFont="1" applyAlignment="1">
      <alignment horizontal="center"/>
    </xf>
    <xf numFmtId="0" fontId="4" fillId="0" borderId="11" xfId="1" applyFont="1"/>
    <xf numFmtId="0" fontId="4" fillId="0" borderId="11" xfId="1" applyFont="1" applyBorder="1"/>
    <xf numFmtId="0" fontId="4" fillId="0" borderId="11" xfId="1" applyFont="1" applyAlignment="1"/>
    <xf numFmtId="0" fontId="4" fillId="0" borderId="11" xfId="1" applyFont="1" applyAlignment="1">
      <alignment horizontal="right"/>
    </xf>
    <xf numFmtId="0" fontId="4" fillId="0" borderId="11" xfId="1" applyFont="1" applyFill="1"/>
    <xf numFmtId="0" fontId="19" fillId="0" borderId="11" xfId="1" applyFont="1" applyAlignment="1">
      <alignment horizontal="center"/>
    </xf>
    <xf numFmtId="0" fontId="19" fillId="0" borderId="11" xfId="1" applyFont="1" applyAlignment="1">
      <alignment horizontal="right"/>
    </xf>
    <xf numFmtId="0" fontId="4" fillId="0" borderId="11" xfId="1" applyFont="1" applyFill="1" applyAlignment="1">
      <alignment horizontal="right"/>
    </xf>
    <xf numFmtId="0" fontId="4" fillId="0" borderId="11" xfId="1" applyFont="1" applyAlignment="1">
      <alignment vertical="center"/>
    </xf>
    <xf numFmtId="0" fontId="20" fillId="0" borderId="11" xfId="1" applyFont="1" applyAlignment="1">
      <alignment vertical="center"/>
    </xf>
    <xf numFmtId="0" fontId="20" fillId="0" borderId="11" xfId="1" applyFont="1" applyAlignment="1">
      <alignment horizontal="center" vertical="top"/>
    </xf>
    <xf numFmtId="0" fontId="20" fillId="0" borderId="11" xfId="1" applyFont="1"/>
    <xf numFmtId="0" fontId="4" fillId="0" borderId="11" xfId="1" applyFont="1" applyFill="1" applyAlignment="1"/>
    <xf numFmtId="0" fontId="4" fillId="0" borderId="11" xfId="1" applyFont="1" applyAlignment="1">
      <alignment horizontal="right" vertical="center"/>
    </xf>
    <xf numFmtId="0" fontId="7" fillId="0" borderId="11" xfId="1" applyFont="1"/>
    <xf numFmtId="0" fontId="4" fillId="0" borderId="11" xfId="1" applyFont="1" applyFill="1" applyAlignment="1">
      <alignment vertical="center"/>
    </xf>
    <xf numFmtId="0" fontId="7" fillId="0" borderId="11" xfId="1" applyFont="1" applyBorder="1" applyAlignment="1">
      <alignment horizontal="center" vertical="top"/>
    </xf>
    <xf numFmtId="0" fontId="4" fillId="0" borderId="11" xfId="1" applyNumberFormat="1" applyFont="1" applyBorder="1" applyAlignment="1">
      <alignment horizontal="center" vertical="center"/>
    </xf>
    <xf numFmtId="0" fontId="4" fillId="0" borderId="47" xfId="1" applyFont="1" applyBorder="1"/>
    <xf numFmtId="0" fontId="4" fillId="0" borderId="49" xfId="1" applyFont="1" applyBorder="1"/>
    <xf numFmtId="0" fontId="4" fillId="0" borderId="50" xfId="1" applyFont="1" applyBorder="1"/>
    <xf numFmtId="0" fontId="4" fillId="0" borderId="51" xfId="1" applyFont="1" applyBorder="1"/>
    <xf numFmtId="0" fontId="7" fillId="0" borderId="50" xfId="1" applyFont="1" applyBorder="1"/>
    <xf numFmtId="0" fontId="7" fillId="0" borderId="11" xfId="1" applyFont="1" applyBorder="1"/>
    <xf numFmtId="0" fontId="7" fillId="0" borderId="51" xfId="1" applyFont="1" applyBorder="1"/>
    <xf numFmtId="0" fontId="4" fillId="0" borderId="52" xfId="1" applyFont="1" applyBorder="1"/>
    <xf numFmtId="0" fontId="4" fillId="0" borderId="53" xfId="1" applyFont="1" applyBorder="1"/>
    <xf numFmtId="0" fontId="4" fillId="0" borderId="54" xfId="1" applyFont="1" applyBorder="1"/>
    <xf numFmtId="0" fontId="23" fillId="0" borderId="11" xfId="1" applyFont="1" applyAlignment="1">
      <alignment vertical="top" wrapText="1"/>
    </xf>
    <xf numFmtId="0" fontId="2" fillId="0" borderId="11" xfId="1" applyFont="1" applyAlignment="1">
      <alignment vertical="top" wrapText="1"/>
    </xf>
    <xf numFmtId="0" fontId="23" fillId="0" borderId="11" xfId="1" applyFont="1" applyAlignment="1">
      <alignment horizontal="center" vertical="top" wrapText="1"/>
    </xf>
    <xf numFmtId="0" fontId="2" fillId="0" borderId="11" xfId="1" applyFont="1" applyAlignment="1">
      <alignment horizontal="center" vertical="top" wrapText="1"/>
    </xf>
    <xf numFmtId="0" fontId="23" fillId="0" borderId="1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vertical="top" wrapText="1"/>
    </xf>
    <xf numFmtId="0" fontId="2" fillId="0" borderId="15" xfId="1" applyFont="1" applyBorder="1" applyAlignment="1">
      <alignment horizontal="center" vertical="top" wrapText="1"/>
    </xf>
    <xf numFmtId="0" fontId="3" fillId="0" borderId="11" xfId="1" applyFont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11" xfId="1" applyFont="1" applyAlignment="1">
      <alignment horizontal="left"/>
    </xf>
    <xf numFmtId="0" fontId="3" fillId="0" borderId="11" xfId="1" applyNumberFormat="1" applyFont="1" applyBorder="1" applyAlignment="1">
      <alignment horizontal="left"/>
    </xf>
    <xf numFmtId="0" fontId="4" fillId="0" borderId="11" xfId="1" applyNumberFormat="1" applyFont="1" applyBorder="1" applyAlignment="1">
      <alignment horizontal="left"/>
    </xf>
    <xf numFmtId="0" fontId="14" fillId="0" borderId="11" xfId="1" applyNumberFormat="1" applyFont="1" applyBorder="1" applyAlignment="1">
      <alignment horizontal="left"/>
    </xf>
    <xf numFmtId="0" fontId="1" fillId="0" borderId="11" xfId="1" applyNumberFormat="1" applyFont="1" applyBorder="1" applyAlignment="1">
      <alignment horizontal="left"/>
    </xf>
    <xf numFmtId="0" fontId="13" fillId="0" borderId="11" xfId="1" applyNumberFormat="1" applyFont="1" applyBorder="1" applyAlignment="1">
      <alignment horizontal="left"/>
    </xf>
    <xf numFmtId="49" fontId="13" fillId="0" borderId="11" xfId="1" applyNumberFormat="1" applyFont="1" applyBorder="1" applyAlignment="1">
      <alignment horizontal="left"/>
    </xf>
    <xf numFmtId="49" fontId="13" fillId="0" borderId="33" xfId="1" applyNumberFormat="1" applyFont="1" applyBorder="1" applyAlignment="1">
      <alignment horizontal="left"/>
    </xf>
    <xf numFmtId="0" fontId="3" fillId="0" borderId="11" xfId="1" applyNumberFormat="1" applyFont="1" applyBorder="1" applyAlignment="1">
      <alignment horizontal="center" vertical="center" wrapText="1"/>
    </xf>
    <xf numFmtId="0" fontId="3" fillId="0" borderId="11" xfId="1" applyNumberFormat="1" applyFont="1" applyBorder="1" applyAlignment="1">
      <alignment horizontal="center" vertical="top"/>
    </xf>
    <xf numFmtId="0" fontId="3" fillId="0" borderId="11" xfId="1" applyNumberFormat="1" applyFont="1" applyBorder="1" applyAlignment="1">
      <alignment horizontal="left" vertical="center"/>
    </xf>
    <xf numFmtId="0" fontId="13" fillId="0" borderId="11" xfId="1" applyNumberFormat="1" applyFont="1" applyBorder="1" applyAlignment="1">
      <alignment horizont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right" vertical="center"/>
    </xf>
    <xf numFmtId="0" fontId="3" fillId="0" borderId="11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horizontal="left" vertical="center" wrapText="1"/>
    </xf>
    <xf numFmtId="0" fontId="3" fillId="0" borderId="37" xfId="1" applyNumberFormat="1" applyFont="1" applyBorder="1" applyAlignment="1">
      <alignment horizontal="left" vertical="center" wrapText="1"/>
    </xf>
    <xf numFmtId="0" fontId="3" fillId="0" borderId="38" xfId="1" applyNumberFormat="1" applyFont="1" applyBorder="1" applyAlignment="1">
      <alignment horizontal="left" vertical="center" wrapText="1"/>
    </xf>
    <xf numFmtId="49" fontId="3" fillId="0" borderId="33" xfId="1" applyNumberFormat="1" applyFont="1" applyBorder="1" applyAlignment="1">
      <alignment horizontal="center" vertical="center"/>
    </xf>
    <xf numFmtId="49" fontId="3" fillId="0" borderId="33" xfId="1" applyNumberFormat="1" applyFont="1" applyBorder="1" applyAlignment="1">
      <alignment horizontal="right" vertical="center"/>
    </xf>
    <xf numFmtId="0" fontId="3" fillId="0" borderId="33" xfId="1" applyNumberFormat="1" applyFont="1" applyBorder="1" applyAlignment="1">
      <alignment horizontal="center" vertical="center"/>
    </xf>
    <xf numFmtId="4" fontId="3" fillId="0" borderId="33" xfId="1" applyNumberFormat="1" applyFont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left" vertical="center"/>
    </xf>
    <xf numFmtId="4" fontId="3" fillId="0" borderId="11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/>
    </xf>
    <xf numFmtId="4" fontId="26" fillId="0" borderId="11" xfId="1" applyNumberFormat="1" applyFont="1" applyBorder="1" applyAlignment="1">
      <alignment vertical="center"/>
    </xf>
    <xf numFmtId="49" fontId="16" fillId="0" borderId="11" xfId="1" applyNumberFormat="1" applyFont="1" applyBorder="1" applyAlignment="1">
      <alignment horizontal="left"/>
    </xf>
    <xf numFmtId="0" fontId="16" fillId="0" borderId="11" xfId="1" applyNumberFormat="1" applyFont="1" applyBorder="1" applyAlignment="1">
      <alignment horizontal="left"/>
    </xf>
    <xf numFmtId="4" fontId="3" fillId="0" borderId="11" xfId="1" applyNumberFormat="1" applyFont="1" applyBorder="1" applyAlignment="1">
      <alignment horizontal="center" vertical="center"/>
    </xf>
    <xf numFmtId="0" fontId="25" fillId="0" borderId="11" xfId="1" applyNumberFormat="1" applyFont="1" applyBorder="1" applyAlignment="1"/>
    <xf numFmtId="164" fontId="3" fillId="0" borderId="11" xfId="1" applyNumberFormat="1" applyFont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left"/>
    </xf>
    <xf numFmtId="0" fontId="31" fillId="0" borderId="11" xfId="1" applyNumberFormat="1" applyFont="1" applyFill="1" applyBorder="1" applyAlignment="1">
      <alignment vertical="center"/>
    </xf>
    <xf numFmtId="0" fontId="14" fillId="0" borderId="11" xfId="1" applyNumberFormat="1" applyFont="1" applyFill="1" applyBorder="1" applyAlignment="1">
      <alignment horizontal="left"/>
    </xf>
    <xf numFmtId="49" fontId="16" fillId="0" borderId="11" xfId="1" applyNumberFormat="1" applyFont="1" applyBorder="1" applyAlignment="1"/>
    <xf numFmtId="0" fontId="16" fillId="0" borderId="12" xfId="0" applyFont="1" applyBorder="1" applyAlignment="1">
      <alignment horizontal="left" vertical="top"/>
    </xf>
    <xf numFmtId="0" fontId="3" fillId="0" borderId="11" xfId="1" applyNumberFormat="1" applyFont="1" applyBorder="1" applyAlignment="1">
      <alignment horizontal="center" vertical="center" wrapText="1"/>
    </xf>
    <xf numFmtId="0" fontId="13" fillId="0" borderId="11" xfId="1" applyNumberFormat="1" applyFont="1" applyBorder="1" applyAlignment="1">
      <alignment horizontal="left"/>
    </xf>
    <xf numFmtId="0" fontId="13" fillId="6" borderId="11" xfId="1" applyNumberFormat="1" applyFont="1" applyFill="1" applyBorder="1" applyAlignment="1">
      <alignment horizontal="left"/>
    </xf>
    <xf numFmtId="49" fontId="16" fillId="6" borderId="11" xfId="1" applyNumberFormat="1" applyFont="1" applyFill="1" applyBorder="1" applyAlignment="1"/>
    <xf numFmtId="0" fontId="1" fillId="6" borderId="11" xfId="1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top" indent="3"/>
    </xf>
    <xf numFmtId="0" fontId="1" fillId="7" borderId="12" xfId="0" applyFont="1" applyFill="1" applyBorder="1" applyAlignment="1">
      <alignment horizontal="left" vertical="top" wrapText="1" indent="3"/>
    </xf>
    <xf numFmtId="0" fontId="1" fillId="0" borderId="12" xfId="0" applyFont="1" applyBorder="1" applyAlignment="1">
      <alignment horizontal="left" vertical="top" indent="3"/>
    </xf>
    <xf numFmtId="0" fontId="1" fillId="7" borderId="12" xfId="0" applyFont="1" applyFill="1" applyBorder="1" applyAlignment="1">
      <alignment horizontal="left" vertical="top" indent="3"/>
    </xf>
    <xf numFmtId="0" fontId="1" fillId="0" borderId="12" xfId="0" applyFont="1" applyFill="1" applyBorder="1" applyAlignment="1">
      <alignment horizontal="left" vertical="top" wrapText="1" indent="3"/>
    </xf>
    <xf numFmtId="0" fontId="13" fillId="0" borderId="11" xfId="1" applyNumberFormat="1" applyFont="1" applyBorder="1" applyAlignment="1">
      <alignment horizontal="left"/>
    </xf>
    <xf numFmtId="0" fontId="13" fillId="0" borderId="11" xfId="1" applyNumberFormat="1" applyFont="1" applyBorder="1" applyAlignment="1">
      <alignment horizontal="center"/>
    </xf>
    <xf numFmtId="0" fontId="3" fillId="0" borderId="11" xfId="1" applyNumberFormat="1" applyFont="1" applyBorder="1" applyAlignment="1">
      <alignment horizontal="center" vertical="center" wrapText="1"/>
    </xf>
    <xf numFmtId="49" fontId="3" fillId="0" borderId="33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right" vertical="top"/>
    </xf>
    <xf numFmtId="4" fontId="3" fillId="0" borderId="12" xfId="0" applyNumberFormat="1" applyFont="1" applyBorder="1" applyAlignment="1">
      <alignment horizontal="left" vertical="top"/>
    </xf>
    <xf numFmtId="4" fontId="3" fillId="0" borderId="12" xfId="0" applyNumberFormat="1" applyFont="1" applyBorder="1" applyAlignment="1">
      <alignment horizontal="left" vertical="top" indent="2"/>
    </xf>
    <xf numFmtId="4" fontId="3" fillId="0" borderId="12" xfId="0" applyNumberFormat="1" applyFont="1" applyBorder="1"/>
    <xf numFmtId="4" fontId="3" fillId="0" borderId="12" xfId="0" applyNumberFormat="1" applyFont="1" applyBorder="1" applyAlignment="1">
      <alignment horizontal="left" indent="2"/>
    </xf>
    <xf numFmtId="4" fontId="3" fillId="0" borderId="12" xfId="0" applyNumberFormat="1" applyFont="1" applyBorder="1" applyAlignment="1">
      <alignment horizontal="left"/>
    </xf>
    <xf numFmtId="0" fontId="12" fillId="0" borderId="15" xfId="0" applyFont="1" applyBorder="1"/>
    <xf numFmtId="4" fontId="3" fillId="0" borderId="12" xfId="0" applyNumberFormat="1" applyFont="1" applyBorder="1" applyAlignment="1">
      <alignment horizontal="left" vertical="top" indent="1"/>
    </xf>
    <xf numFmtId="4" fontId="3" fillId="0" borderId="12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2" fillId="0" borderId="12" xfId="1" applyFont="1" applyBorder="1" applyAlignment="1">
      <alignment vertical="top" wrapText="1"/>
    </xf>
    <xf numFmtId="0" fontId="2" fillId="0" borderId="11" xfId="1" applyFont="1" applyAlignment="1">
      <alignment horizontal="center" vertical="top" wrapText="1"/>
    </xf>
    <xf numFmtId="0" fontId="23" fillId="0" borderId="11" xfId="1" applyFont="1" applyAlignment="1">
      <alignment horizontal="center" vertical="top" wrapText="1"/>
    </xf>
    <xf numFmtId="0" fontId="2" fillId="0" borderId="11" xfId="1" applyFont="1" applyAlignment="1">
      <alignment horizontal="center" vertical="top" wrapText="1"/>
    </xf>
    <xf numFmtId="0" fontId="23" fillId="0" borderId="11" xfId="1" applyFont="1" applyAlignment="1">
      <alignment horizontal="center" vertical="top" wrapText="1"/>
    </xf>
    <xf numFmtId="0" fontId="2" fillId="0" borderId="12" xfId="1" applyFont="1" applyBorder="1" applyAlignment="1">
      <alignment horizontal="left" vertical="center" wrapText="1"/>
    </xf>
    <xf numFmtId="0" fontId="2" fillId="0" borderId="12" xfId="1" applyFont="1" applyBorder="1" applyAlignment="1">
      <alignment vertical="center" wrapText="1"/>
    </xf>
    <xf numFmtId="0" fontId="2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 wrapText="1"/>
    </xf>
    <xf numFmtId="4" fontId="3" fillId="0" borderId="16" xfId="1" applyNumberFormat="1" applyFont="1" applyBorder="1" applyAlignment="1">
      <alignment horizontal="center"/>
    </xf>
    <xf numFmtId="0" fontId="3" fillId="0" borderId="19" xfId="1" applyNumberFormat="1" applyFont="1" applyBorder="1" applyAlignment="1">
      <alignment horizontal="center"/>
    </xf>
    <xf numFmtId="0" fontId="3" fillId="0" borderId="17" xfId="1" applyNumberFormat="1" applyFont="1" applyBorder="1" applyAlignment="1">
      <alignment horizontal="center"/>
    </xf>
    <xf numFmtId="49" fontId="12" fillId="4" borderId="12" xfId="1" applyNumberFormat="1" applyFont="1" applyFill="1" applyBorder="1" applyAlignment="1">
      <alignment horizontal="center" vertical="center"/>
    </xf>
    <xf numFmtId="49" fontId="12" fillId="4" borderId="19" xfId="1" applyNumberFormat="1" applyFont="1" applyFill="1" applyBorder="1" applyAlignment="1">
      <alignment horizontal="right" vertical="center"/>
    </xf>
    <xf numFmtId="49" fontId="12" fillId="4" borderId="17" xfId="1" applyNumberFormat="1" applyFont="1" applyFill="1" applyBorder="1" applyAlignment="1">
      <alignment horizontal="right" vertical="center"/>
    </xf>
    <xf numFmtId="0" fontId="12" fillId="4" borderId="12" xfId="1" applyNumberFormat="1" applyFont="1" applyFill="1" applyBorder="1" applyAlignment="1">
      <alignment horizontal="center" vertical="center"/>
    </xf>
    <xf numFmtId="4" fontId="12" fillId="4" borderId="12" xfId="1" applyNumberFormat="1" applyFont="1" applyFill="1" applyBorder="1" applyAlignment="1">
      <alignment horizontal="center" vertical="center"/>
    </xf>
    <xf numFmtId="0" fontId="3" fillId="0" borderId="16" xfId="1" applyNumberFormat="1" applyFont="1" applyBorder="1" applyAlignment="1">
      <alignment horizontal="center" vertical="top"/>
    </xf>
    <xf numFmtId="0" fontId="3" fillId="0" borderId="19" xfId="1" applyNumberFormat="1" applyFont="1" applyBorder="1" applyAlignment="1">
      <alignment horizontal="center" vertical="top"/>
    </xf>
    <xf numFmtId="0" fontId="3" fillId="0" borderId="17" xfId="1" applyNumberFormat="1" applyFont="1" applyBorder="1" applyAlignment="1">
      <alignment horizontal="center" vertical="top"/>
    </xf>
    <xf numFmtId="0" fontId="3" fillId="0" borderId="16" xfId="1" applyNumberFormat="1" applyFont="1" applyBorder="1" applyAlignment="1">
      <alignment horizontal="center" vertical="top" wrapText="1"/>
    </xf>
    <xf numFmtId="0" fontId="3" fillId="0" borderId="19" xfId="1" applyNumberFormat="1" applyFont="1" applyBorder="1" applyAlignment="1">
      <alignment horizontal="center" vertical="top" wrapText="1"/>
    </xf>
    <xf numFmtId="0" fontId="3" fillId="0" borderId="17" xfId="1" applyNumberFormat="1" applyFont="1" applyBorder="1" applyAlignment="1">
      <alignment horizontal="center" vertical="top" wrapText="1"/>
    </xf>
    <xf numFmtId="49" fontId="3" fillId="0" borderId="12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left" vertical="center" wrapText="1"/>
    </xf>
    <xf numFmtId="1" fontId="3" fillId="0" borderId="12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2" fontId="3" fillId="0" borderId="12" xfId="1" applyNumberFormat="1" applyFont="1" applyBorder="1" applyAlignment="1">
      <alignment horizontal="center" vertical="center"/>
    </xf>
    <xf numFmtId="4" fontId="3" fillId="0" borderId="12" xfId="1" applyNumberFormat="1" applyFont="1" applyBorder="1" applyAlignment="1">
      <alignment horizontal="center" vertical="center"/>
    </xf>
    <xf numFmtId="4" fontId="26" fillId="0" borderId="12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left" vertical="center"/>
    </xf>
    <xf numFmtId="49" fontId="3" fillId="0" borderId="17" xfId="1" applyNumberFormat="1" applyFont="1" applyBorder="1" applyAlignment="1">
      <alignment horizontal="left" vertical="center"/>
    </xf>
    <xf numFmtId="0" fontId="3" fillId="0" borderId="37" xfId="1" applyNumberFormat="1" applyFont="1" applyBorder="1" applyAlignment="1">
      <alignment horizontal="center" vertical="center" wrapText="1"/>
    </xf>
    <xf numFmtId="0" fontId="3" fillId="0" borderId="33" xfId="1" applyNumberFormat="1" applyFont="1" applyBorder="1" applyAlignment="1">
      <alignment horizontal="center" vertical="center" wrapText="1"/>
    </xf>
    <xf numFmtId="0" fontId="3" fillId="0" borderId="18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top"/>
    </xf>
    <xf numFmtId="0" fontId="13" fillId="0" borderId="11" xfId="1" applyNumberFormat="1" applyFont="1" applyBorder="1" applyAlignment="1">
      <alignment horizontal="center" wrapText="1"/>
    </xf>
    <xf numFmtId="0" fontId="3" fillId="0" borderId="16" xfId="1" applyNumberFormat="1" applyFont="1" applyBorder="1" applyAlignment="1">
      <alignment horizontal="right" vertical="center"/>
    </xf>
    <xf numFmtId="0" fontId="3" fillId="0" borderId="19" xfId="1" applyNumberFormat="1" applyFont="1" applyBorder="1" applyAlignment="1">
      <alignment horizontal="right" vertical="center"/>
    </xf>
    <xf numFmtId="0" fontId="3" fillId="0" borderId="17" xfId="1" applyNumberFormat="1" applyFont="1" applyBorder="1" applyAlignment="1">
      <alignment horizontal="right" vertical="center"/>
    </xf>
    <xf numFmtId="49" fontId="3" fillId="0" borderId="16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horizontal="left" vertical="center" wrapText="1"/>
    </xf>
    <xf numFmtId="0" fontId="3" fillId="0" borderId="19" xfId="1" applyNumberFormat="1" applyFont="1" applyBorder="1" applyAlignment="1">
      <alignment horizontal="left" vertical="center" wrapText="1"/>
    </xf>
    <xf numFmtId="0" fontId="3" fillId="0" borderId="17" xfId="1" applyNumberFormat="1" applyFont="1" applyBorder="1" applyAlignment="1">
      <alignment horizontal="left" vertical="center" wrapText="1"/>
    </xf>
    <xf numFmtId="0" fontId="3" fillId="0" borderId="16" xfId="1" applyNumberFormat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17" xfId="1" applyNumberFormat="1" applyFont="1" applyBorder="1" applyAlignment="1">
      <alignment horizontal="center" vertical="center"/>
    </xf>
    <xf numFmtId="4" fontId="3" fillId="0" borderId="16" xfId="1" applyNumberFormat="1" applyFont="1" applyBorder="1" applyAlignment="1">
      <alignment horizontal="center" vertical="center"/>
    </xf>
    <xf numFmtId="4" fontId="3" fillId="0" borderId="19" xfId="1" applyNumberFormat="1" applyFont="1" applyBorder="1" applyAlignment="1">
      <alignment horizontal="center" vertical="center"/>
    </xf>
    <xf numFmtId="4" fontId="3" fillId="0" borderId="17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right" vertical="center"/>
    </xf>
    <xf numFmtId="49" fontId="3" fillId="0" borderId="17" xfId="1" applyNumberFormat="1" applyFont="1" applyBorder="1" applyAlignment="1">
      <alignment horizontal="right" vertical="center"/>
    </xf>
    <xf numFmtId="0" fontId="13" fillId="0" borderId="11" xfId="1" applyNumberFormat="1" applyFont="1" applyBorder="1" applyAlignment="1">
      <alignment horizontal="center"/>
    </xf>
    <xf numFmtId="49" fontId="3" fillId="0" borderId="12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right" vertical="center" wrapText="1"/>
    </xf>
    <xf numFmtId="0" fontId="3" fillId="0" borderId="12" xfId="1" applyNumberFormat="1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>
      <alignment horizontal="center" vertical="center"/>
    </xf>
    <xf numFmtId="0" fontId="3" fillId="5" borderId="12" xfId="1" applyNumberFormat="1" applyFont="1" applyFill="1" applyBorder="1" applyAlignment="1">
      <alignment horizontal="left" vertical="center" wrapText="1"/>
    </xf>
    <xf numFmtId="0" fontId="3" fillId="5" borderId="12" xfId="1" applyNumberFormat="1" applyFont="1" applyFill="1" applyBorder="1" applyAlignment="1">
      <alignment horizontal="center" vertical="center"/>
    </xf>
    <xf numFmtId="4" fontId="3" fillId="5" borderId="12" xfId="1" applyNumberFormat="1" applyFont="1" applyFill="1" applyBorder="1" applyAlignment="1">
      <alignment horizontal="center" vertical="center"/>
    </xf>
    <xf numFmtId="0" fontId="3" fillId="5" borderId="12" xfId="1" applyNumberFormat="1" applyFont="1" applyFill="1" applyBorder="1" applyAlignment="1">
      <alignment horizontal="right" vertical="center" wrapText="1"/>
    </xf>
    <xf numFmtId="0" fontId="3" fillId="0" borderId="12" xfId="1" applyNumberFormat="1" applyFont="1" applyBorder="1" applyAlignment="1">
      <alignment horizontal="right" vertical="center" wrapText="1"/>
    </xf>
    <xf numFmtId="49" fontId="3" fillId="0" borderId="16" xfId="1" applyNumberFormat="1" applyFont="1" applyBorder="1" applyAlignment="1">
      <alignment horizontal="right" vertical="center"/>
    </xf>
    <xf numFmtId="0" fontId="3" fillId="0" borderId="16" xfId="1" applyNumberFormat="1" applyFont="1" applyBorder="1" applyAlignment="1">
      <alignment horizontal="center" vertical="center" wrapText="1"/>
    </xf>
    <xf numFmtId="0" fontId="3" fillId="0" borderId="19" xfId="1" applyNumberFormat="1" applyFont="1" applyBorder="1" applyAlignment="1">
      <alignment horizontal="center" vertical="center" wrapText="1"/>
    </xf>
    <xf numFmtId="0" fontId="3" fillId="0" borderId="17" xfId="1" applyNumberFormat="1" applyFont="1" applyBorder="1" applyAlignment="1">
      <alignment horizontal="center" vertical="center" wrapText="1"/>
    </xf>
    <xf numFmtId="49" fontId="3" fillId="0" borderId="16" xfId="1" applyNumberFormat="1" applyFont="1" applyBorder="1" applyAlignment="1">
      <alignment horizontal="left" vertical="center"/>
    </xf>
    <xf numFmtId="49" fontId="16" fillId="0" borderId="15" xfId="1" applyNumberFormat="1" applyFont="1" applyBorder="1" applyAlignment="1">
      <alignment horizontal="left"/>
    </xf>
    <xf numFmtId="49" fontId="16" fillId="0" borderId="15" xfId="1" applyNumberFormat="1" applyFont="1" applyBorder="1" applyAlignment="1">
      <alignment horizontal="center"/>
    </xf>
    <xf numFmtId="49" fontId="3" fillId="3" borderId="16" xfId="1" applyNumberFormat="1" applyFont="1" applyFill="1" applyBorder="1" applyAlignment="1">
      <alignment horizontal="center" vertical="center"/>
    </xf>
    <xf numFmtId="49" fontId="3" fillId="3" borderId="19" xfId="1" applyNumberFormat="1" applyFont="1" applyFill="1" applyBorder="1" applyAlignment="1">
      <alignment horizontal="center" vertical="center"/>
    </xf>
    <xf numFmtId="4" fontId="3" fillId="3" borderId="19" xfId="1" applyNumberFormat="1" applyFont="1" applyFill="1" applyBorder="1" applyAlignment="1">
      <alignment horizontal="center" vertical="center"/>
    </xf>
    <xf numFmtId="4" fontId="3" fillId="3" borderId="17" xfId="1" applyNumberFormat="1" applyFont="1" applyFill="1" applyBorder="1" applyAlignment="1">
      <alignment horizontal="center" vertical="center"/>
    </xf>
    <xf numFmtId="0" fontId="13" fillId="0" borderId="11" xfId="1" applyNumberFormat="1" applyFont="1" applyBorder="1" applyAlignment="1">
      <alignment horizontal="left"/>
    </xf>
    <xf numFmtId="0" fontId="16" fillId="0" borderId="15" xfId="1" applyNumberFormat="1" applyFont="1" applyBorder="1" applyAlignment="1">
      <alignment horizontal="center"/>
    </xf>
    <xf numFmtId="0" fontId="3" fillId="0" borderId="37" xfId="1" applyNumberFormat="1" applyFont="1" applyFill="1" applyBorder="1" applyAlignment="1">
      <alignment horizontal="center" vertical="center" wrapText="1"/>
    </xf>
    <xf numFmtId="0" fontId="3" fillId="0" borderId="33" xfId="1" applyNumberFormat="1" applyFont="1" applyFill="1" applyBorder="1" applyAlignment="1">
      <alignment horizontal="center" vertical="center" wrapText="1"/>
    </xf>
    <xf numFmtId="0" fontId="3" fillId="0" borderId="18" xfId="1" applyNumberFormat="1" applyFont="1" applyFill="1" applyBorder="1" applyAlignment="1">
      <alignment horizontal="center" vertical="center" wrapText="1"/>
    </xf>
    <xf numFmtId="4" fontId="27" fillId="0" borderId="11" xfId="1" applyNumberFormat="1" applyFont="1" applyBorder="1" applyAlignment="1">
      <alignment horizontal="center"/>
    </xf>
    <xf numFmtId="0" fontId="28" fillId="0" borderId="11" xfId="1" applyNumberFormat="1" applyFont="1" applyBorder="1" applyAlignment="1">
      <alignment horizontal="justify" wrapText="1"/>
    </xf>
    <xf numFmtId="0" fontId="4" fillId="0" borderId="11" xfId="1" applyNumberFormat="1" applyFont="1" applyBorder="1" applyAlignment="1">
      <alignment horizontal="justify" wrapText="1"/>
    </xf>
    <xf numFmtId="49" fontId="13" fillId="0" borderId="15" xfId="1" applyNumberFormat="1" applyFont="1" applyBorder="1" applyAlignment="1">
      <alignment horizontal="left"/>
    </xf>
    <xf numFmtId="0" fontId="3" fillId="0" borderId="19" xfId="1" applyNumberFormat="1" applyFont="1" applyBorder="1" applyAlignment="1">
      <alignment horizontal="left" vertical="center" wrapText="1" indent="2"/>
    </xf>
    <xf numFmtId="0" fontId="3" fillId="0" borderId="17" xfId="1" applyNumberFormat="1" applyFont="1" applyBorder="1" applyAlignment="1">
      <alignment horizontal="left" vertical="center" wrapText="1" indent="2"/>
    </xf>
    <xf numFmtId="49" fontId="3" fillId="0" borderId="37" xfId="1" applyNumberFormat="1" applyFont="1" applyBorder="1" applyAlignment="1">
      <alignment horizontal="center" vertical="center"/>
    </xf>
    <xf numFmtId="49" fontId="3" fillId="0" borderId="33" xfId="1" applyNumberFormat="1" applyFont="1" applyBorder="1" applyAlignment="1">
      <alignment horizontal="center" vertical="center"/>
    </xf>
    <xf numFmtId="49" fontId="3" fillId="0" borderId="18" xfId="1" applyNumberFormat="1" applyFont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39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horizontal="left" vertical="center" wrapText="1" indent="2"/>
    </xf>
    <xf numFmtId="0" fontId="3" fillId="0" borderId="18" xfId="1" applyNumberFormat="1" applyFont="1" applyBorder="1" applyAlignment="1">
      <alignment horizontal="left" vertical="center" wrapText="1" indent="2"/>
    </xf>
    <xf numFmtId="4" fontId="3" fillId="0" borderId="37" xfId="1" applyNumberFormat="1" applyFont="1" applyBorder="1" applyAlignment="1">
      <alignment horizontal="center"/>
    </xf>
    <xf numFmtId="4" fontId="3" fillId="0" borderId="33" xfId="1" applyNumberFormat="1" applyFont="1" applyBorder="1" applyAlignment="1">
      <alignment horizontal="center"/>
    </xf>
    <xf numFmtId="4" fontId="3" fillId="0" borderId="18" xfId="1" applyNumberFormat="1" applyFont="1" applyBorder="1" applyAlignment="1">
      <alignment horizontal="center"/>
    </xf>
    <xf numFmtId="4" fontId="3" fillId="0" borderId="38" xfId="1" applyNumberFormat="1" applyFont="1" applyBorder="1" applyAlignment="1">
      <alignment horizontal="center"/>
    </xf>
    <xf numFmtId="4" fontId="3" fillId="0" borderId="15" xfId="1" applyNumberFormat="1" applyFont="1" applyBorder="1" applyAlignment="1">
      <alignment horizontal="center"/>
    </xf>
    <xf numFmtId="4" fontId="3" fillId="0" borderId="39" xfId="1" applyNumberFormat="1" applyFont="1" applyBorder="1" applyAlignment="1">
      <alignment horizontal="center"/>
    </xf>
    <xf numFmtId="0" fontId="3" fillId="0" borderId="15" xfId="1" applyNumberFormat="1" applyFont="1" applyBorder="1" applyAlignment="1">
      <alignment horizontal="left" vertical="center" wrapText="1"/>
    </xf>
    <xf numFmtId="0" fontId="3" fillId="0" borderId="39" xfId="1" applyNumberFormat="1" applyFont="1" applyBorder="1" applyAlignment="1">
      <alignment horizontal="left" vertical="center" wrapText="1"/>
    </xf>
    <xf numFmtId="164" fontId="3" fillId="0" borderId="12" xfId="1" applyNumberFormat="1" applyFont="1" applyBorder="1" applyAlignment="1">
      <alignment horizontal="center" vertical="center"/>
    </xf>
    <xf numFmtId="164" fontId="26" fillId="0" borderId="12" xfId="1" applyNumberFormat="1" applyFont="1" applyBorder="1" applyAlignment="1">
      <alignment horizontal="center" vertical="center"/>
    </xf>
    <xf numFmtId="0" fontId="3" fillId="0" borderId="40" xfId="1" applyNumberFormat="1" applyFont="1" applyBorder="1" applyAlignment="1">
      <alignment horizontal="center" vertical="center" wrapText="1"/>
    </xf>
    <xf numFmtId="0" fontId="3" fillId="0" borderId="11" xfId="1" applyNumberFormat="1" applyFont="1" applyBorder="1" applyAlignment="1">
      <alignment horizontal="center" vertical="center" wrapText="1"/>
    </xf>
    <xf numFmtId="0" fontId="3" fillId="0" borderId="41" xfId="1" applyNumberFormat="1" applyFont="1" applyBorder="1" applyAlignment="1">
      <alignment horizontal="center" vertical="center" wrapText="1"/>
    </xf>
    <xf numFmtId="0" fontId="3" fillId="0" borderId="38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39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16" fillId="0" borderId="15" xfId="1" applyNumberFormat="1" applyFont="1" applyBorder="1" applyAlignment="1">
      <alignment horizontal="left"/>
    </xf>
    <xf numFmtId="49" fontId="3" fillId="6" borderId="12" xfId="1" applyNumberFormat="1" applyFont="1" applyFill="1" applyBorder="1" applyAlignment="1">
      <alignment horizontal="center" vertical="center"/>
    </xf>
    <xf numFmtId="0" fontId="3" fillId="6" borderId="12" xfId="1" applyNumberFormat="1" applyFont="1" applyFill="1" applyBorder="1" applyAlignment="1">
      <alignment horizontal="left" vertical="center" wrapText="1"/>
    </xf>
    <xf numFmtId="0" fontId="3" fillId="6" borderId="12" xfId="1" applyNumberFormat="1" applyFont="1" applyFill="1" applyBorder="1" applyAlignment="1">
      <alignment horizontal="center" vertical="center"/>
    </xf>
    <xf numFmtId="4" fontId="3" fillId="6" borderId="16" xfId="1" applyNumberFormat="1" applyFont="1" applyFill="1" applyBorder="1" applyAlignment="1">
      <alignment horizontal="center" vertical="center"/>
    </xf>
    <xf numFmtId="4" fontId="3" fillId="6" borderId="19" xfId="1" applyNumberFormat="1" applyFont="1" applyFill="1" applyBorder="1" applyAlignment="1">
      <alignment horizontal="center" vertical="center"/>
    </xf>
    <xf numFmtId="4" fontId="3" fillId="6" borderId="17" xfId="1" applyNumberFormat="1" applyFont="1" applyFill="1" applyBorder="1" applyAlignment="1">
      <alignment horizontal="center" vertical="center"/>
    </xf>
    <xf numFmtId="49" fontId="3" fillId="6" borderId="19" xfId="1" applyNumberFormat="1" applyFont="1" applyFill="1" applyBorder="1" applyAlignment="1">
      <alignment horizontal="right" vertical="center"/>
    </xf>
    <xf numFmtId="49" fontId="3" fillId="6" borderId="17" xfId="1" applyNumberFormat="1" applyFont="1" applyFill="1" applyBorder="1" applyAlignment="1">
      <alignment horizontal="right" vertical="center"/>
    </xf>
    <xf numFmtId="0" fontId="3" fillId="6" borderId="19" xfId="1" applyNumberFormat="1" applyFont="1" applyFill="1" applyBorder="1" applyAlignment="1">
      <alignment horizontal="center" vertical="center"/>
    </xf>
    <xf numFmtId="0" fontId="3" fillId="6" borderId="17" xfId="1" applyNumberFormat="1" applyFont="1" applyFill="1" applyBorder="1" applyAlignment="1">
      <alignment horizontal="center" vertical="center"/>
    </xf>
    <xf numFmtId="0" fontId="3" fillId="6" borderId="37" xfId="1" applyNumberFormat="1" applyFont="1" applyFill="1" applyBorder="1" applyAlignment="1">
      <alignment horizontal="center" vertical="center" wrapText="1"/>
    </xf>
    <xf numFmtId="0" fontId="3" fillId="6" borderId="33" xfId="1" applyNumberFormat="1" applyFont="1" applyFill="1" applyBorder="1" applyAlignment="1">
      <alignment horizontal="center" vertical="center" wrapText="1"/>
    </xf>
    <xf numFmtId="0" fontId="3" fillId="6" borderId="18" xfId="1" applyNumberFormat="1" applyFont="1" applyFill="1" applyBorder="1" applyAlignment="1">
      <alignment horizontal="center" vertical="center" wrapText="1"/>
    </xf>
    <xf numFmtId="0" fontId="3" fillId="6" borderId="16" xfId="1" applyNumberFormat="1" applyFont="1" applyFill="1" applyBorder="1" applyAlignment="1">
      <alignment horizontal="center" vertical="center" wrapText="1"/>
    </xf>
    <xf numFmtId="0" fontId="3" fillId="6" borderId="19" xfId="1" applyNumberFormat="1" applyFont="1" applyFill="1" applyBorder="1" applyAlignment="1">
      <alignment horizontal="center" vertical="center" wrapText="1"/>
    </xf>
    <xf numFmtId="0" fontId="3" fillId="6" borderId="17" xfId="1" applyNumberFormat="1" applyFont="1" applyFill="1" applyBorder="1" applyAlignment="1">
      <alignment horizontal="center" vertical="center" wrapText="1"/>
    </xf>
    <xf numFmtId="0" fontId="3" fillId="6" borderId="12" xfId="1" applyNumberFormat="1" applyFont="1" applyFill="1" applyBorder="1" applyAlignment="1">
      <alignment horizontal="center" vertical="top"/>
    </xf>
    <xf numFmtId="0" fontId="3" fillId="6" borderId="16" xfId="1" applyNumberFormat="1" applyFont="1" applyFill="1" applyBorder="1" applyAlignment="1">
      <alignment horizontal="center" vertical="top"/>
    </xf>
    <xf numFmtId="0" fontId="3" fillId="6" borderId="19" xfId="1" applyNumberFormat="1" applyFont="1" applyFill="1" applyBorder="1" applyAlignment="1">
      <alignment horizontal="center" vertical="top"/>
    </xf>
    <xf numFmtId="0" fontId="3" fillId="6" borderId="17" xfId="1" applyNumberFormat="1" applyFont="1" applyFill="1" applyBorder="1" applyAlignment="1">
      <alignment horizontal="center" vertical="top"/>
    </xf>
    <xf numFmtId="49" fontId="16" fillId="6" borderId="15" xfId="1" applyNumberFormat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center"/>
    </xf>
    <xf numFmtId="0" fontId="3" fillId="0" borderId="11" xfId="1" applyNumberFormat="1" applyFont="1" applyFill="1" applyBorder="1" applyAlignment="1">
      <alignment horizontal="center"/>
    </xf>
    <xf numFmtId="0" fontId="3" fillId="5" borderId="11" xfId="1" applyNumberFormat="1" applyFont="1" applyFill="1" applyBorder="1" applyAlignment="1">
      <alignment horizontal="center"/>
    </xf>
    <xf numFmtId="0" fontId="13" fillId="0" borderId="11" xfId="1" applyNumberFormat="1" applyFont="1" applyFill="1" applyBorder="1" applyAlignment="1">
      <alignment horizontal="center"/>
    </xf>
    <xf numFmtId="1" fontId="3" fillId="0" borderId="37" xfId="1" applyNumberFormat="1" applyFont="1" applyBorder="1" applyAlignment="1">
      <alignment horizontal="center"/>
    </xf>
    <xf numFmtId="1" fontId="3" fillId="0" borderId="33" xfId="1" applyNumberFormat="1" applyFont="1" applyBorder="1" applyAlignment="1">
      <alignment horizontal="center"/>
    </xf>
    <xf numFmtId="1" fontId="3" fillId="0" borderId="18" xfId="1" applyNumberFormat="1" applyFont="1" applyBorder="1" applyAlignment="1">
      <alignment horizontal="center"/>
    </xf>
    <xf numFmtId="1" fontId="3" fillId="0" borderId="38" xfId="1" applyNumberFormat="1" applyFont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1" fontId="3" fillId="0" borderId="39" xfId="1" applyNumberFormat="1" applyFont="1" applyBorder="1" applyAlignment="1">
      <alignment horizontal="center"/>
    </xf>
    <xf numFmtId="1" fontId="3" fillId="0" borderId="16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1" fontId="3" fillId="0" borderId="17" xfId="1" applyNumberFormat="1" applyFont="1" applyBorder="1" applyAlignment="1">
      <alignment horizontal="center" vertical="center"/>
    </xf>
    <xf numFmtId="4" fontId="26" fillId="0" borderId="16" xfId="1" applyNumberFormat="1" applyFont="1" applyBorder="1" applyAlignment="1">
      <alignment horizontal="center" vertical="center"/>
    </xf>
    <xf numFmtId="4" fontId="26" fillId="0" borderId="19" xfId="1" applyNumberFormat="1" applyFont="1" applyBorder="1" applyAlignment="1">
      <alignment horizontal="center" vertical="center"/>
    </xf>
    <xf numFmtId="4" fontId="26" fillId="0" borderId="17" xfId="1" applyNumberFormat="1" applyFont="1" applyBorder="1" applyAlignment="1">
      <alignment horizontal="center" vertical="center"/>
    </xf>
    <xf numFmtId="49" fontId="12" fillId="4" borderId="16" xfId="1" applyNumberFormat="1" applyFont="1" applyFill="1" applyBorder="1" applyAlignment="1">
      <alignment horizontal="center" vertical="center"/>
    </xf>
    <xf numFmtId="49" fontId="12" fillId="4" borderId="19" xfId="1" applyNumberFormat="1" applyFont="1" applyFill="1" applyBorder="1" applyAlignment="1">
      <alignment horizontal="center" vertical="center"/>
    </xf>
    <xf numFmtId="49" fontId="12" fillId="4" borderId="17" xfId="1" applyNumberFormat="1" applyFont="1" applyFill="1" applyBorder="1" applyAlignment="1">
      <alignment horizontal="center" vertical="center"/>
    </xf>
    <xf numFmtId="49" fontId="12" fillId="4" borderId="16" xfId="1" applyNumberFormat="1" applyFont="1" applyFill="1" applyBorder="1" applyAlignment="1">
      <alignment horizontal="right" vertical="center"/>
    </xf>
    <xf numFmtId="0" fontId="12" fillId="4" borderId="16" xfId="1" applyNumberFormat="1" applyFont="1" applyFill="1" applyBorder="1" applyAlignment="1">
      <alignment horizontal="center" vertical="center"/>
    </xf>
    <xf numFmtId="0" fontId="12" fillId="4" borderId="19" xfId="1" applyNumberFormat="1" applyFont="1" applyFill="1" applyBorder="1" applyAlignment="1">
      <alignment horizontal="center" vertical="center"/>
    </xf>
    <xf numFmtId="0" fontId="12" fillId="4" borderId="17" xfId="1" applyNumberFormat="1" applyFont="1" applyFill="1" applyBorder="1" applyAlignment="1">
      <alignment horizontal="center" vertical="center"/>
    </xf>
    <xf numFmtId="4" fontId="12" fillId="4" borderId="16" xfId="1" applyNumberFormat="1" applyFont="1" applyFill="1" applyBorder="1" applyAlignment="1">
      <alignment horizontal="center" vertical="center"/>
    </xf>
    <xf numFmtId="4" fontId="12" fillId="4" borderId="19" xfId="1" applyNumberFormat="1" applyFont="1" applyFill="1" applyBorder="1" applyAlignment="1">
      <alignment horizontal="center" vertical="center"/>
    </xf>
    <xf numFmtId="4" fontId="12" fillId="4" borderId="17" xfId="1" applyNumberFormat="1" applyFont="1" applyFill="1" applyBorder="1" applyAlignment="1">
      <alignment horizontal="center" vertical="center"/>
    </xf>
    <xf numFmtId="0" fontId="3" fillId="0" borderId="16" xfId="1" applyNumberFormat="1" applyFont="1" applyBorder="1" applyAlignment="1">
      <alignment horizontal="left" vertical="top"/>
    </xf>
    <xf numFmtId="0" fontId="3" fillId="0" borderId="19" xfId="1" applyNumberFormat="1" applyFont="1" applyBorder="1" applyAlignment="1">
      <alignment horizontal="left" vertical="top"/>
    </xf>
    <xf numFmtId="0" fontId="3" fillId="0" borderId="17" xfId="1" applyNumberFormat="1" applyFont="1" applyBorder="1" applyAlignment="1">
      <alignment horizontal="left" vertical="top"/>
    </xf>
    <xf numFmtId="1" fontId="3" fillId="0" borderId="11" xfId="1" applyNumberFormat="1" applyFont="1" applyBorder="1" applyAlignment="1">
      <alignment horizontal="center"/>
    </xf>
    <xf numFmtId="3" fontId="3" fillId="0" borderId="12" xfId="1" applyNumberFormat="1" applyFont="1" applyBorder="1" applyAlignment="1">
      <alignment horizontal="center" vertical="center"/>
    </xf>
    <xf numFmtId="1" fontId="3" fillId="7" borderId="16" xfId="1" applyNumberFormat="1" applyFont="1" applyFill="1" applyBorder="1" applyAlignment="1">
      <alignment horizontal="center"/>
    </xf>
    <xf numFmtId="1" fontId="3" fillId="7" borderId="19" xfId="1" applyNumberFormat="1" applyFont="1" applyFill="1" applyBorder="1" applyAlignment="1">
      <alignment horizontal="center"/>
    </xf>
    <xf numFmtId="1" fontId="3" fillId="7" borderId="17" xfId="1" applyNumberFormat="1" applyFont="1" applyFill="1" applyBorder="1" applyAlignment="1">
      <alignment horizontal="center"/>
    </xf>
    <xf numFmtId="0" fontId="3" fillId="0" borderId="16" xfId="1" applyNumberFormat="1" applyFont="1" applyFill="1" applyBorder="1" applyAlignment="1">
      <alignment horizontal="left" vertical="center" wrapText="1"/>
    </xf>
    <xf numFmtId="0" fontId="3" fillId="0" borderId="19" xfId="1" applyNumberFormat="1" applyFont="1" applyFill="1" applyBorder="1" applyAlignment="1">
      <alignment horizontal="left" vertical="center" wrapText="1"/>
    </xf>
    <xf numFmtId="0" fontId="3" fillId="0" borderId="17" xfId="1" applyNumberFormat="1" applyFont="1" applyFill="1" applyBorder="1" applyAlignment="1">
      <alignment horizontal="left" vertical="center" wrapText="1"/>
    </xf>
    <xf numFmtId="4" fontId="3" fillId="8" borderId="12" xfId="1" applyNumberFormat="1" applyFont="1" applyFill="1" applyBorder="1" applyAlignment="1">
      <alignment horizontal="center" vertical="center"/>
    </xf>
    <xf numFmtId="3" fontId="26" fillId="0" borderId="12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/>
    </xf>
    <xf numFmtId="0" fontId="3" fillId="0" borderId="16" xfId="1" applyNumberFormat="1" applyFont="1" applyBorder="1" applyAlignment="1">
      <alignment horizontal="center"/>
    </xf>
    <xf numFmtId="2" fontId="26" fillId="0" borderId="12" xfId="1" applyNumberFormat="1" applyFont="1" applyBorder="1" applyAlignment="1">
      <alignment horizontal="center" vertical="center"/>
    </xf>
    <xf numFmtId="0" fontId="3" fillId="6" borderId="16" xfId="1" applyNumberFormat="1" applyFont="1" applyFill="1" applyBorder="1" applyAlignment="1">
      <alignment horizontal="left" vertical="distributed" wrapText="1"/>
    </xf>
    <xf numFmtId="0" fontId="3" fillId="6" borderId="19" xfId="1" applyNumberFormat="1" applyFont="1" applyFill="1" applyBorder="1" applyAlignment="1">
      <alignment horizontal="left" vertical="distributed" wrapText="1"/>
    </xf>
    <xf numFmtId="0" fontId="3" fillId="6" borderId="17" xfId="1" applyNumberFormat="1" applyFont="1" applyFill="1" applyBorder="1" applyAlignment="1">
      <alignment horizontal="left" vertical="distributed" wrapText="1"/>
    </xf>
    <xf numFmtId="0" fontId="4" fillId="0" borderId="13" xfId="0" applyFont="1" applyBorder="1" applyAlignment="1">
      <alignment horizontal="center" vertical="top" wrapText="1" shrinkToFit="1"/>
    </xf>
    <xf numFmtId="0" fontId="4" fillId="0" borderId="14" xfId="0" applyFont="1" applyBorder="1" applyAlignment="1">
      <alignment horizontal="center" vertical="top" wrapText="1" shrinkToFi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4" fillId="5" borderId="15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34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right" wrapText="1"/>
    </xf>
    <xf numFmtId="0" fontId="12" fillId="0" borderId="15" xfId="0" applyFont="1" applyBorder="1" applyAlignment="1">
      <alignment horizontal="justify" wrapText="1"/>
    </xf>
    <xf numFmtId="0" fontId="2" fillId="0" borderId="11" xfId="1" applyFont="1" applyAlignment="1">
      <alignment horizontal="center" vertical="top" wrapText="1"/>
    </xf>
    <xf numFmtId="0" fontId="24" fillId="0" borderId="11" xfId="1" applyFont="1" applyAlignment="1">
      <alignment horizontal="center" vertical="top" wrapText="1"/>
    </xf>
    <xf numFmtId="0" fontId="23" fillId="0" borderId="11" xfId="1" applyFont="1" applyAlignment="1">
      <alignment horizontal="center" vertical="top" wrapText="1"/>
    </xf>
    <xf numFmtId="0" fontId="23" fillId="0" borderId="15" xfId="1" applyFont="1" applyBorder="1" applyAlignment="1">
      <alignment horizontal="center" vertical="top" wrapText="1"/>
    </xf>
    <xf numFmtId="0" fontId="14" fillId="0" borderId="33" xfId="1" applyFont="1" applyBorder="1" applyAlignment="1">
      <alignment horizontal="center" vertical="top" wrapText="1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23" fillId="0" borderId="19" xfId="1" applyFont="1" applyBorder="1" applyAlignment="1">
      <alignment horizontal="center" vertical="center" wrapText="1"/>
    </xf>
    <xf numFmtId="0" fontId="23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1" xfId="1" applyFont="1" applyAlignment="1">
      <alignment horizontal="left" vertical="top" wrapText="1"/>
    </xf>
    <xf numFmtId="0" fontId="3" fillId="0" borderId="33" xfId="1" applyFont="1" applyBorder="1" applyAlignment="1">
      <alignment horizontal="center" vertical="top" wrapText="1"/>
    </xf>
    <xf numFmtId="0" fontId="4" fillId="0" borderId="11" xfId="1" applyFont="1"/>
    <xf numFmtId="0" fontId="4" fillId="0" borderId="11" xfId="1" applyFont="1" applyBorder="1" applyAlignment="1">
      <alignment horizontal="right"/>
    </xf>
    <xf numFmtId="49" fontId="4" fillId="0" borderId="15" xfId="1" applyNumberFormat="1" applyFont="1" applyFill="1" applyBorder="1" applyAlignment="1">
      <alignment horizontal="center"/>
    </xf>
    <xf numFmtId="0" fontId="4" fillId="0" borderId="11" xfId="1" applyFont="1" applyBorder="1"/>
    <xf numFmtId="49" fontId="4" fillId="0" borderId="15" xfId="1" applyNumberFormat="1" applyFont="1" applyFill="1" applyBorder="1" applyAlignment="1">
      <alignment horizontal="left"/>
    </xf>
    <xf numFmtId="0" fontId="22" fillId="0" borderId="48" xfId="1" applyFont="1" applyBorder="1" applyAlignment="1">
      <alignment horizontal="center" wrapText="1"/>
    </xf>
    <xf numFmtId="0" fontId="22" fillId="0" borderId="48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7" fillId="0" borderId="33" xfId="1" applyFont="1" applyBorder="1" applyAlignment="1">
      <alignment horizontal="center" vertical="top"/>
    </xf>
    <xf numFmtId="49" fontId="4" fillId="0" borderId="42" xfId="1" applyNumberFormat="1" applyFont="1" applyFill="1" applyBorder="1" applyAlignment="1">
      <alignment horizontal="center" vertical="center"/>
    </xf>
    <xf numFmtId="49" fontId="4" fillId="0" borderId="43" xfId="1" applyNumberFormat="1" applyFont="1" applyFill="1" applyBorder="1" applyAlignment="1">
      <alignment horizontal="center" vertical="center"/>
    </xf>
    <xf numFmtId="49" fontId="4" fillId="0" borderId="46" xfId="1" applyNumberFormat="1" applyFont="1" applyFill="1" applyBorder="1" applyAlignment="1">
      <alignment horizontal="center" vertical="center"/>
    </xf>
    <xf numFmtId="0" fontId="4" fillId="0" borderId="35" xfId="1" applyNumberFormat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0" fontId="4" fillId="0" borderId="36" xfId="1" applyNumberFormat="1" applyFont="1" applyFill="1" applyBorder="1" applyAlignment="1">
      <alignment horizontal="center" vertical="center"/>
    </xf>
    <xf numFmtId="0" fontId="21" fillId="0" borderId="33" xfId="1" applyFont="1" applyBorder="1" applyAlignment="1">
      <alignment horizontal="right" vertical="center"/>
    </xf>
    <xf numFmtId="0" fontId="21" fillId="0" borderId="11" xfId="1" applyFont="1" applyBorder="1" applyAlignment="1">
      <alignment horizontal="right" vertical="center"/>
    </xf>
    <xf numFmtId="0" fontId="20" fillId="0" borderId="35" xfId="1" applyNumberFormat="1" applyFont="1" applyFill="1" applyBorder="1" applyAlignment="1">
      <alignment horizontal="center" vertical="center"/>
    </xf>
    <xf numFmtId="0" fontId="20" fillId="0" borderId="21" xfId="1" applyNumberFormat="1" applyFont="1" applyFill="1" applyBorder="1" applyAlignment="1">
      <alignment horizontal="center" vertical="center"/>
    </xf>
    <xf numFmtId="0" fontId="20" fillId="0" borderId="22" xfId="1" applyNumberFormat="1" applyFont="1" applyFill="1" applyBorder="1" applyAlignment="1">
      <alignment horizontal="center" vertical="center"/>
    </xf>
    <xf numFmtId="0" fontId="20" fillId="0" borderId="20" xfId="1" applyNumberFormat="1" applyFont="1" applyFill="1" applyBorder="1" applyAlignment="1">
      <alignment horizontal="center" vertical="center"/>
    </xf>
    <xf numFmtId="0" fontId="20" fillId="0" borderId="36" xfId="1" applyNumberFormat="1" applyFont="1" applyFill="1" applyBorder="1" applyAlignment="1">
      <alignment horizontal="center" vertical="center"/>
    </xf>
    <xf numFmtId="49" fontId="20" fillId="0" borderId="20" xfId="1" applyNumberFormat="1" applyFont="1" applyFill="1" applyBorder="1" applyAlignment="1">
      <alignment horizontal="center" vertical="center"/>
    </xf>
    <xf numFmtId="49" fontId="20" fillId="0" borderId="21" xfId="1" applyNumberFormat="1" applyFont="1" applyFill="1" applyBorder="1" applyAlignment="1">
      <alignment horizontal="center" vertical="center"/>
    </xf>
    <xf numFmtId="49" fontId="20" fillId="0" borderId="22" xfId="1" applyNumberFormat="1" applyFont="1" applyFill="1" applyBorder="1" applyAlignment="1">
      <alignment horizontal="center" vertical="center"/>
    </xf>
    <xf numFmtId="0" fontId="20" fillId="0" borderId="16" xfId="1" applyNumberFormat="1" applyFont="1" applyFill="1" applyBorder="1" applyAlignment="1">
      <alignment horizontal="center" vertical="center"/>
    </xf>
    <xf numFmtId="0" fontId="20" fillId="0" borderId="19" xfId="1" applyNumberFormat="1" applyFont="1" applyFill="1" applyBorder="1" applyAlignment="1">
      <alignment horizontal="center" vertical="center"/>
    </xf>
    <xf numFmtId="0" fontId="20" fillId="0" borderId="17" xfId="1" applyNumberFormat="1" applyFont="1" applyFill="1" applyBorder="1" applyAlignment="1">
      <alignment horizontal="center" vertical="center"/>
    </xf>
    <xf numFmtId="0" fontId="20" fillId="0" borderId="31" xfId="1" applyNumberFormat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left" vertical="center" wrapText="1"/>
    </xf>
    <xf numFmtId="49" fontId="20" fillId="0" borderId="35" xfId="1" applyNumberFormat="1" applyFont="1" applyFill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9" fontId="9" fillId="0" borderId="17" xfId="1" applyNumberFormat="1" applyFont="1" applyBorder="1" applyAlignment="1">
      <alignment horizontal="center"/>
    </xf>
    <xf numFmtId="0" fontId="20" fillId="0" borderId="16" xfId="1" applyNumberFormat="1" applyFont="1" applyFill="1" applyBorder="1" applyAlignment="1">
      <alignment horizontal="center"/>
    </xf>
    <xf numFmtId="0" fontId="20" fillId="0" borderId="19" xfId="1" applyNumberFormat="1" applyFont="1" applyFill="1" applyBorder="1" applyAlignment="1">
      <alignment horizontal="center"/>
    </xf>
    <xf numFmtId="0" fontId="20" fillId="0" borderId="17" xfId="1" applyNumberFormat="1" applyFont="1" applyFill="1" applyBorder="1" applyAlignment="1">
      <alignment horizontal="center"/>
    </xf>
    <xf numFmtId="0" fontId="20" fillId="0" borderId="31" xfId="1" applyNumberFormat="1" applyFont="1" applyFill="1" applyBorder="1" applyAlignment="1">
      <alignment horizontal="center"/>
    </xf>
    <xf numFmtId="0" fontId="21" fillId="0" borderId="19" xfId="1" applyFont="1" applyBorder="1" applyAlignment="1">
      <alignment horizontal="right"/>
    </xf>
    <xf numFmtId="49" fontId="20" fillId="0" borderId="30" xfId="1" applyNumberFormat="1" applyFont="1" applyFill="1" applyBorder="1" applyAlignment="1">
      <alignment horizontal="center"/>
    </xf>
    <xf numFmtId="49" fontId="20" fillId="0" borderId="19" xfId="1" applyNumberFormat="1" applyFont="1" applyFill="1" applyBorder="1" applyAlignment="1">
      <alignment horizontal="center"/>
    </xf>
    <xf numFmtId="49" fontId="20" fillId="0" borderId="17" xfId="1" applyNumberFormat="1" applyFont="1" applyFill="1" applyBorder="1" applyAlignment="1">
      <alignment horizontal="center"/>
    </xf>
    <xf numFmtId="49" fontId="20" fillId="0" borderId="16" xfId="1" applyNumberFormat="1" applyFont="1" applyFill="1" applyBorder="1" applyAlignment="1">
      <alignment horizontal="center"/>
    </xf>
    <xf numFmtId="0" fontId="20" fillId="0" borderId="19" xfId="1" applyFont="1" applyFill="1" applyBorder="1" applyAlignment="1">
      <alignment horizontal="left" wrapText="1"/>
    </xf>
    <xf numFmtId="49" fontId="20" fillId="0" borderId="45" xfId="1" applyNumberFormat="1" applyFont="1" applyFill="1" applyBorder="1" applyAlignment="1">
      <alignment horizontal="center"/>
    </xf>
    <xf numFmtId="49" fontId="20" fillId="0" borderId="43" xfId="1" applyNumberFormat="1" applyFont="1" applyFill="1" applyBorder="1" applyAlignment="1">
      <alignment horizontal="center"/>
    </xf>
    <xf numFmtId="49" fontId="20" fillId="0" borderId="44" xfId="1" applyNumberFormat="1" applyFont="1" applyFill="1" applyBorder="1" applyAlignment="1">
      <alignment horizontal="center"/>
    </xf>
    <xf numFmtId="0" fontId="20" fillId="0" borderId="45" xfId="1" applyNumberFormat="1" applyFont="1" applyFill="1" applyBorder="1" applyAlignment="1">
      <alignment horizontal="center"/>
    </xf>
    <xf numFmtId="0" fontId="20" fillId="0" borderId="43" xfId="1" applyNumberFormat="1" applyFont="1" applyFill="1" applyBorder="1" applyAlignment="1">
      <alignment horizontal="center"/>
    </xf>
    <xf numFmtId="0" fontId="20" fillId="0" borderId="44" xfId="1" applyNumberFormat="1" applyFont="1" applyFill="1" applyBorder="1" applyAlignment="1">
      <alignment horizontal="center"/>
    </xf>
    <xf numFmtId="0" fontId="20" fillId="0" borderId="46" xfId="1" applyNumberFormat="1" applyFont="1" applyFill="1" applyBorder="1" applyAlignment="1">
      <alignment horizontal="center"/>
    </xf>
    <xf numFmtId="49" fontId="20" fillId="0" borderId="42" xfId="1" applyNumberFormat="1" applyFont="1" applyFill="1" applyBorder="1" applyAlignment="1">
      <alignment horizontal="center"/>
    </xf>
    <xf numFmtId="0" fontId="20" fillId="0" borderId="37" xfId="1" applyFont="1" applyBorder="1" applyAlignment="1">
      <alignment horizontal="center" vertical="top"/>
    </xf>
    <xf numFmtId="0" fontId="20" fillId="0" borderId="33" xfId="1" applyFont="1" applyBorder="1" applyAlignment="1">
      <alignment horizontal="center" vertical="top"/>
    </xf>
    <xf numFmtId="0" fontId="20" fillId="0" borderId="18" xfId="1" applyFont="1" applyBorder="1" applyAlignment="1">
      <alignment horizontal="center" vertical="top"/>
    </xf>
    <xf numFmtId="0" fontId="20" fillId="0" borderId="19" xfId="1" applyFont="1" applyBorder="1" applyAlignment="1">
      <alignment horizontal="center" vertical="top"/>
    </xf>
    <xf numFmtId="0" fontId="20" fillId="0" borderId="17" xfId="1" applyFont="1" applyBorder="1" applyAlignment="1">
      <alignment horizontal="center" vertical="top"/>
    </xf>
    <xf numFmtId="0" fontId="20" fillId="0" borderId="37" xfId="1" applyFont="1" applyBorder="1" applyAlignment="1">
      <alignment horizontal="center" vertical="center" wrapText="1"/>
    </xf>
    <xf numFmtId="0" fontId="20" fillId="0" borderId="33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20" fillId="0" borderId="4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41" xfId="1" applyFont="1" applyBorder="1" applyAlignment="1">
      <alignment horizontal="center" vertical="center" wrapText="1"/>
    </xf>
    <xf numFmtId="0" fontId="20" fillId="0" borderId="38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39" xfId="1" applyFont="1" applyBorder="1" applyAlignment="1">
      <alignment horizontal="center" vertical="center" wrapText="1"/>
    </xf>
    <xf numFmtId="0" fontId="20" fillId="0" borderId="37" xfId="1" applyFont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left" wrapText="1"/>
    </xf>
    <xf numFmtId="49" fontId="4" fillId="0" borderId="35" xfId="1" applyNumberFormat="1" applyFont="1" applyBorder="1" applyAlignment="1">
      <alignment horizontal="center"/>
    </xf>
    <xf numFmtId="49" fontId="4" fillId="0" borderId="21" xfId="1" applyNumberFormat="1" applyFont="1" applyBorder="1" applyAlignment="1">
      <alignment horizontal="center"/>
    </xf>
    <xf numFmtId="49" fontId="4" fillId="0" borderId="36" xfId="1" applyNumberFormat="1" applyFont="1" applyBorder="1" applyAlignment="1">
      <alignment horizontal="center"/>
    </xf>
    <xf numFmtId="0" fontId="4" fillId="0" borderId="11" xfId="1" applyFont="1" applyAlignment="1">
      <alignment horizontal="left" wrapText="1"/>
    </xf>
    <xf numFmtId="0" fontId="4" fillId="0" borderId="33" xfId="1" applyFont="1" applyFill="1" applyBorder="1" applyAlignment="1">
      <alignment horizontal="left" wrapText="1"/>
    </xf>
    <xf numFmtId="0" fontId="4" fillId="0" borderId="15" xfId="1" applyFont="1" applyFill="1" applyBorder="1" applyAlignment="1">
      <alignment horizontal="left" wrapText="1"/>
    </xf>
    <xf numFmtId="49" fontId="4" fillId="0" borderId="30" xfId="1" applyNumberFormat="1" applyFont="1" applyFill="1" applyBorder="1" applyAlignment="1">
      <alignment horizontal="center"/>
    </xf>
    <xf numFmtId="49" fontId="4" fillId="0" borderId="19" xfId="1" applyNumberFormat="1" applyFont="1" applyFill="1" applyBorder="1" applyAlignment="1">
      <alignment horizontal="center"/>
    </xf>
    <xf numFmtId="49" fontId="4" fillId="0" borderId="31" xfId="1" applyNumberFormat="1" applyFont="1" applyFill="1" applyBorder="1" applyAlignment="1">
      <alignment horizontal="center"/>
    </xf>
    <xf numFmtId="49" fontId="4" fillId="0" borderId="28" xfId="1" applyNumberFormat="1" applyFont="1" applyFill="1" applyBorder="1" applyAlignment="1">
      <alignment horizontal="center"/>
    </xf>
    <xf numFmtId="49" fontId="4" fillId="0" borderId="29" xfId="1" applyNumberFormat="1" applyFont="1" applyFill="1" applyBorder="1" applyAlignment="1">
      <alignment horizontal="center"/>
    </xf>
    <xf numFmtId="49" fontId="4" fillId="0" borderId="32" xfId="1" applyNumberFormat="1" applyFont="1" applyFill="1" applyBorder="1" applyAlignment="1">
      <alignment horizontal="center"/>
    </xf>
    <xf numFmtId="49" fontId="4" fillId="0" borderId="33" xfId="1" applyNumberFormat="1" applyFont="1" applyFill="1" applyBorder="1" applyAlignment="1">
      <alignment horizontal="center"/>
    </xf>
    <xf numFmtId="49" fontId="4" fillId="0" borderId="34" xfId="1" applyNumberFormat="1" applyFont="1" applyFill="1" applyBorder="1" applyAlignment="1">
      <alignment horizontal="center"/>
    </xf>
    <xf numFmtId="0" fontId="3" fillId="0" borderId="11" xfId="1" applyFont="1" applyFill="1" applyAlignment="1">
      <alignment horizontal="left" vertical="top" wrapText="1"/>
    </xf>
    <xf numFmtId="0" fontId="4" fillId="0" borderId="11" xfId="1" applyFont="1" applyAlignment="1">
      <alignment horizontal="center"/>
    </xf>
    <xf numFmtId="0" fontId="7" fillId="0" borderId="11" xfId="1" applyFont="1" applyAlignment="1">
      <alignment horizontal="center" vertical="top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12" fillId="0" borderId="11" xfId="1" applyFont="1" applyAlignment="1">
      <alignment horizontal="center"/>
    </xf>
    <xf numFmtId="0" fontId="4" fillId="0" borderId="11" xfId="1" applyFont="1" applyFill="1" applyAlignment="1">
      <alignment horizontal="right"/>
    </xf>
    <xf numFmtId="49" fontId="4" fillId="0" borderId="23" xfId="1" applyNumberFormat="1" applyFont="1" applyFill="1" applyBorder="1" applyAlignment="1">
      <alignment horizontal="center"/>
    </xf>
    <xf numFmtId="49" fontId="4" fillId="0" borderId="24" xfId="1" applyNumberFormat="1" applyFont="1" applyFill="1" applyBorder="1" applyAlignment="1">
      <alignment horizontal="center"/>
    </xf>
    <xf numFmtId="49" fontId="4" fillId="0" borderId="25" xfId="1" applyNumberFormat="1" applyFont="1" applyFill="1" applyBorder="1" applyAlignment="1">
      <alignment horizontal="center"/>
    </xf>
    <xf numFmtId="49" fontId="4" fillId="0" borderId="26" xfId="1" applyNumberFormat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/>
    </xf>
    <xf numFmtId="49" fontId="4" fillId="0" borderId="27" xfId="1" applyNumberFormat="1" applyFont="1" applyFill="1" applyBorder="1" applyAlignment="1">
      <alignment horizontal="center"/>
    </xf>
    <xf numFmtId="0" fontId="12" fillId="0" borderId="11" xfId="1" applyFont="1" applyAlignment="1">
      <alignment horizontal="right"/>
    </xf>
    <xf numFmtId="49" fontId="12" fillId="0" borderId="15" xfId="1" applyNumberFormat="1" applyFont="1" applyFill="1" applyBorder="1" applyAlignment="1">
      <alignment horizontal="left"/>
    </xf>
    <xf numFmtId="0" fontId="12" fillId="0" borderId="11" xfId="1" applyFont="1" applyAlignment="1">
      <alignment horizontal="left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4" fontId="3" fillId="0" borderId="16" xfId="1" applyNumberFormat="1" applyFont="1" applyBorder="1" applyAlignment="1">
      <alignment horizontal="center" vertical="top"/>
    </xf>
    <xf numFmtId="4" fontId="3" fillId="0" borderId="19" xfId="1" applyNumberFormat="1" applyFont="1" applyBorder="1" applyAlignment="1">
      <alignment horizontal="center" vertical="top"/>
    </xf>
    <xf numFmtId="4" fontId="3" fillId="0" borderId="17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O278"/>
  <sheetViews>
    <sheetView workbookViewId="0">
      <selection activeCell="A21" sqref="A21:XFD28"/>
    </sheetView>
  </sheetViews>
  <sheetFormatPr defaultColWidth="0.85546875" defaultRowHeight="12.75"/>
  <cols>
    <col min="1" max="22" width="0.85546875" style="106" customWidth="1"/>
    <col min="23" max="23" width="2.42578125" style="106" customWidth="1"/>
    <col min="24" max="24" width="1.7109375" style="106" customWidth="1"/>
    <col min="25" max="39" width="0.85546875" style="106"/>
    <col min="40" max="40" width="4.42578125" style="106" customWidth="1"/>
    <col min="41" max="74" width="0.85546875" style="106"/>
    <col min="75" max="75" width="0.85546875" style="106" customWidth="1"/>
    <col min="76" max="240" width="0.85546875" style="106"/>
    <col min="241" max="262" width="0.85546875" style="106" customWidth="1"/>
    <col min="263" max="263" width="2.42578125" style="106" customWidth="1"/>
    <col min="264" max="264" width="1.7109375" style="106" customWidth="1"/>
    <col min="265" max="496" width="0.85546875" style="106"/>
    <col min="497" max="518" width="0.85546875" style="106" customWidth="1"/>
    <col min="519" max="519" width="2.42578125" style="106" customWidth="1"/>
    <col min="520" max="520" width="1.7109375" style="106" customWidth="1"/>
    <col min="521" max="752" width="0.85546875" style="106"/>
    <col min="753" max="774" width="0.85546875" style="106" customWidth="1"/>
    <col min="775" max="775" width="2.42578125" style="106" customWidth="1"/>
    <col min="776" max="776" width="1.7109375" style="106" customWidth="1"/>
    <col min="777" max="1008" width="0.85546875" style="106"/>
    <col min="1009" max="1030" width="0.85546875" style="106" customWidth="1"/>
    <col min="1031" max="1031" width="2.42578125" style="106" customWidth="1"/>
    <col min="1032" max="1032" width="1.7109375" style="106" customWidth="1"/>
    <col min="1033" max="1264" width="0.85546875" style="106"/>
    <col min="1265" max="1286" width="0.85546875" style="106" customWidth="1"/>
    <col min="1287" max="1287" width="2.42578125" style="106" customWidth="1"/>
    <col min="1288" max="1288" width="1.7109375" style="106" customWidth="1"/>
    <col min="1289" max="1520" width="0.85546875" style="106"/>
    <col min="1521" max="1542" width="0.85546875" style="106" customWidth="1"/>
    <col min="1543" max="1543" width="2.42578125" style="106" customWidth="1"/>
    <col min="1544" max="1544" width="1.7109375" style="106" customWidth="1"/>
    <col min="1545" max="1776" width="0.85546875" style="106"/>
    <col min="1777" max="1798" width="0.85546875" style="106" customWidth="1"/>
    <col min="1799" max="1799" width="2.42578125" style="106" customWidth="1"/>
    <col min="1800" max="1800" width="1.7109375" style="106" customWidth="1"/>
    <col min="1801" max="2032" width="0.85546875" style="106"/>
    <col min="2033" max="2054" width="0.85546875" style="106" customWidth="1"/>
    <col min="2055" max="2055" width="2.42578125" style="106" customWidth="1"/>
    <col min="2056" max="2056" width="1.7109375" style="106" customWidth="1"/>
    <col min="2057" max="2288" width="0.85546875" style="106"/>
    <col min="2289" max="2310" width="0.85546875" style="106" customWidth="1"/>
    <col min="2311" max="2311" width="2.42578125" style="106" customWidth="1"/>
    <col min="2312" max="2312" width="1.7109375" style="106" customWidth="1"/>
    <col min="2313" max="2544" width="0.85546875" style="106"/>
    <col min="2545" max="2566" width="0.85546875" style="106" customWidth="1"/>
    <col min="2567" max="2567" width="2.42578125" style="106" customWidth="1"/>
    <col min="2568" max="2568" width="1.7109375" style="106" customWidth="1"/>
    <col min="2569" max="2800" width="0.85546875" style="106"/>
    <col min="2801" max="2822" width="0.85546875" style="106" customWidth="1"/>
    <col min="2823" max="2823" width="2.42578125" style="106" customWidth="1"/>
    <col min="2824" max="2824" width="1.7109375" style="106" customWidth="1"/>
    <col min="2825" max="3056" width="0.85546875" style="106"/>
    <col min="3057" max="3078" width="0.85546875" style="106" customWidth="1"/>
    <col min="3079" max="3079" width="2.42578125" style="106" customWidth="1"/>
    <col min="3080" max="3080" width="1.7109375" style="106" customWidth="1"/>
    <col min="3081" max="3312" width="0.85546875" style="106"/>
    <col min="3313" max="3334" width="0.85546875" style="106" customWidth="1"/>
    <col min="3335" max="3335" width="2.42578125" style="106" customWidth="1"/>
    <col min="3336" max="3336" width="1.7109375" style="106" customWidth="1"/>
    <col min="3337" max="3568" width="0.85546875" style="106"/>
    <col min="3569" max="3590" width="0.85546875" style="106" customWidth="1"/>
    <col min="3591" max="3591" width="2.42578125" style="106" customWidth="1"/>
    <col min="3592" max="3592" width="1.7109375" style="106" customWidth="1"/>
    <col min="3593" max="3824" width="0.85546875" style="106"/>
    <col min="3825" max="3846" width="0.85546875" style="106" customWidth="1"/>
    <col min="3847" max="3847" width="2.42578125" style="106" customWidth="1"/>
    <col min="3848" max="3848" width="1.7109375" style="106" customWidth="1"/>
    <col min="3849" max="4080" width="0.85546875" style="106"/>
    <col min="4081" max="4102" width="0.85546875" style="106" customWidth="1"/>
    <col min="4103" max="4103" width="2.42578125" style="106" customWidth="1"/>
    <col min="4104" max="4104" width="1.7109375" style="106" customWidth="1"/>
    <col min="4105" max="4336" width="0.85546875" style="106"/>
    <col min="4337" max="4358" width="0.85546875" style="106" customWidth="1"/>
    <col min="4359" max="4359" width="2.42578125" style="106" customWidth="1"/>
    <col min="4360" max="4360" width="1.7109375" style="106" customWidth="1"/>
    <col min="4361" max="4592" width="0.85546875" style="106"/>
    <col min="4593" max="4614" width="0.85546875" style="106" customWidth="1"/>
    <col min="4615" max="4615" width="2.42578125" style="106" customWidth="1"/>
    <col min="4616" max="4616" width="1.7109375" style="106" customWidth="1"/>
    <col min="4617" max="4848" width="0.85546875" style="106"/>
    <col min="4849" max="4870" width="0.85546875" style="106" customWidth="1"/>
    <col min="4871" max="4871" width="2.42578125" style="106" customWidth="1"/>
    <col min="4872" max="4872" width="1.7109375" style="106" customWidth="1"/>
    <col min="4873" max="5104" width="0.85546875" style="106"/>
    <col min="5105" max="5126" width="0.85546875" style="106" customWidth="1"/>
    <col min="5127" max="5127" width="2.42578125" style="106" customWidth="1"/>
    <col min="5128" max="5128" width="1.7109375" style="106" customWidth="1"/>
    <col min="5129" max="5360" width="0.85546875" style="106"/>
    <col min="5361" max="5382" width="0.85546875" style="106" customWidth="1"/>
    <col min="5383" max="5383" width="2.42578125" style="106" customWidth="1"/>
    <col min="5384" max="5384" width="1.7109375" style="106" customWidth="1"/>
    <col min="5385" max="5616" width="0.85546875" style="106"/>
    <col min="5617" max="5638" width="0.85546875" style="106" customWidth="1"/>
    <col min="5639" max="5639" width="2.42578125" style="106" customWidth="1"/>
    <col min="5640" max="5640" width="1.7109375" style="106" customWidth="1"/>
    <col min="5641" max="5872" width="0.85546875" style="106"/>
    <col min="5873" max="5894" width="0.85546875" style="106" customWidth="1"/>
    <col min="5895" max="5895" width="2.42578125" style="106" customWidth="1"/>
    <col min="5896" max="5896" width="1.7109375" style="106" customWidth="1"/>
    <col min="5897" max="6128" width="0.85546875" style="106"/>
    <col min="6129" max="6150" width="0.85546875" style="106" customWidth="1"/>
    <col min="6151" max="6151" width="2.42578125" style="106" customWidth="1"/>
    <col min="6152" max="6152" width="1.7109375" style="106" customWidth="1"/>
    <col min="6153" max="6384" width="0.85546875" style="106"/>
    <col min="6385" max="6406" width="0.85546875" style="106" customWidth="1"/>
    <col min="6407" max="6407" width="2.42578125" style="106" customWidth="1"/>
    <col min="6408" max="6408" width="1.7109375" style="106" customWidth="1"/>
    <col min="6409" max="6640" width="0.85546875" style="106"/>
    <col min="6641" max="6662" width="0.85546875" style="106" customWidth="1"/>
    <col min="6663" max="6663" width="2.42578125" style="106" customWidth="1"/>
    <col min="6664" max="6664" width="1.7109375" style="106" customWidth="1"/>
    <col min="6665" max="6896" width="0.85546875" style="106"/>
    <col min="6897" max="6918" width="0.85546875" style="106" customWidth="1"/>
    <col min="6919" max="6919" width="2.42578125" style="106" customWidth="1"/>
    <col min="6920" max="6920" width="1.7109375" style="106" customWidth="1"/>
    <col min="6921" max="7152" width="0.85546875" style="106"/>
    <col min="7153" max="7174" width="0.85546875" style="106" customWidth="1"/>
    <col min="7175" max="7175" width="2.42578125" style="106" customWidth="1"/>
    <col min="7176" max="7176" width="1.7109375" style="106" customWidth="1"/>
    <col min="7177" max="7408" width="0.85546875" style="106"/>
    <col min="7409" max="7430" width="0.85546875" style="106" customWidth="1"/>
    <col min="7431" max="7431" width="2.42578125" style="106" customWidth="1"/>
    <col min="7432" max="7432" width="1.7109375" style="106" customWidth="1"/>
    <col min="7433" max="7664" width="0.85546875" style="106"/>
    <col min="7665" max="7686" width="0.85546875" style="106" customWidth="1"/>
    <col min="7687" max="7687" width="2.42578125" style="106" customWidth="1"/>
    <col min="7688" max="7688" width="1.7109375" style="106" customWidth="1"/>
    <col min="7689" max="7920" width="0.85546875" style="106"/>
    <col min="7921" max="7942" width="0.85546875" style="106" customWidth="1"/>
    <col min="7943" max="7943" width="2.42578125" style="106" customWidth="1"/>
    <col min="7944" max="7944" width="1.7109375" style="106" customWidth="1"/>
    <col min="7945" max="8176" width="0.85546875" style="106"/>
    <col min="8177" max="8198" width="0.85546875" style="106" customWidth="1"/>
    <col min="8199" max="8199" width="2.42578125" style="106" customWidth="1"/>
    <col min="8200" max="8200" width="1.7109375" style="106" customWidth="1"/>
    <col min="8201" max="8432" width="0.85546875" style="106"/>
    <col min="8433" max="8454" width="0.85546875" style="106" customWidth="1"/>
    <col min="8455" max="8455" width="2.42578125" style="106" customWidth="1"/>
    <col min="8456" max="8456" width="1.7109375" style="106" customWidth="1"/>
    <col min="8457" max="8688" width="0.85546875" style="106"/>
    <col min="8689" max="8710" width="0.85546875" style="106" customWidth="1"/>
    <col min="8711" max="8711" width="2.42578125" style="106" customWidth="1"/>
    <col min="8712" max="8712" width="1.7109375" style="106" customWidth="1"/>
    <col min="8713" max="8944" width="0.85546875" style="106"/>
    <col min="8945" max="8966" width="0.85546875" style="106" customWidth="1"/>
    <col min="8967" max="8967" width="2.42578125" style="106" customWidth="1"/>
    <col min="8968" max="8968" width="1.7109375" style="106" customWidth="1"/>
    <col min="8969" max="9200" width="0.85546875" style="106"/>
    <col min="9201" max="9222" width="0.85546875" style="106" customWidth="1"/>
    <col min="9223" max="9223" width="2.42578125" style="106" customWidth="1"/>
    <col min="9224" max="9224" width="1.7109375" style="106" customWidth="1"/>
    <col min="9225" max="9456" width="0.85546875" style="106"/>
    <col min="9457" max="9478" width="0.85546875" style="106" customWidth="1"/>
    <col min="9479" max="9479" width="2.42578125" style="106" customWidth="1"/>
    <col min="9480" max="9480" width="1.7109375" style="106" customWidth="1"/>
    <col min="9481" max="9712" width="0.85546875" style="106"/>
    <col min="9713" max="9734" width="0.85546875" style="106" customWidth="1"/>
    <col min="9735" max="9735" width="2.42578125" style="106" customWidth="1"/>
    <col min="9736" max="9736" width="1.7109375" style="106" customWidth="1"/>
    <col min="9737" max="9968" width="0.85546875" style="106"/>
    <col min="9969" max="9990" width="0.85546875" style="106" customWidth="1"/>
    <col min="9991" max="9991" width="2.42578125" style="106" customWidth="1"/>
    <col min="9992" max="9992" width="1.7109375" style="106" customWidth="1"/>
    <col min="9993" max="10224" width="0.85546875" style="106"/>
    <col min="10225" max="10246" width="0.85546875" style="106" customWidth="1"/>
    <col min="10247" max="10247" width="2.42578125" style="106" customWidth="1"/>
    <col min="10248" max="10248" width="1.7109375" style="106" customWidth="1"/>
    <col min="10249" max="10480" width="0.85546875" style="106"/>
    <col min="10481" max="10502" width="0.85546875" style="106" customWidth="1"/>
    <col min="10503" max="10503" width="2.42578125" style="106" customWidth="1"/>
    <col min="10504" max="10504" width="1.7109375" style="106" customWidth="1"/>
    <col min="10505" max="10736" width="0.85546875" style="106"/>
    <col min="10737" max="10758" width="0.85546875" style="106" customWidth="1"/>
    <col min="10759" max="10759" width="2.42578125" style="106" customWidth="1"/>
    <col min="10760" max="10760" width="1.7109375" style="106" customWidth="1"/>
    <col min="10761" max="10992" width="0.85546875" style="106"/>
    <col min="10993" max="11014" width="0.85546875" style="106" customWidth="1"/>
    <col min="11015" max="11015" width="2.42578125" style="106" customWidth="1"/>
    <col min="11016" max="11016" width="1.7109375" style="106" customWidth="1"/>
    <col min="11017" max="11248" width="0.85546875" style="106"/>
    <col min="11249" max="11270" width="0.85546875" style="106" customWidth="1"/>
    <col min="11271" max="11271" width="2.42578125" style="106" customWidth="1"/>
    <col min="11272" max="11272" width="1.7109375" style="106" customWidth="1"/>
    <col min="11273" max="11504" width="0.85546875" style="106"/>
    <col min="11505" max="11526" width="0.85546875" style="106" customWidth="1"/>
    <col min="11527" max="11527" width="2.42578125" style="106" customWidth="1"/>
    <col min="11528" max="11528" width="1.7109375" style="106" customWidth="1"/>
    <col min="11529" max="11760" width="0.85546875" style="106"/>
    <col min="11761" max="11782" width="0.85546875" style="106" customWidth="1"/>
    <col min="11783" max="11783" width="2.42578125" style="106" customWidth="1"/>
    <col min="11784" max="11784" width="1.7109375" style="106" customWidth="1"/>
    <col min="11785" max="12016" width="0.85546875" style="106"/>
    <col min="12017" max="12038" width="0.85546875" style="106" customWidth="1"/>
    <col min="12039" max="12039" width="2.42578125" style="106" customWidth="1"/>
    <col min="12040" max="12040" width="1.7109375" style="106" customWidth="1"/>
    <col min="12041" max="12272" width="0.85546875" style="106"/>
    <col min="12273" max="12294" width="0.85546875" style="106" customWidth="1"/>
    <col min="12295" max="12295" width="2.42578125" style="106" customWidth="1"/>
    <col min="12296" max="12296" width="1.7109375" style="106" customWidth="1"/>
    <col min="12297" max="12528" width="0.85546875" style="106"/>
    <col min="12529" max="12550" width="0.85546875" style="106" customWidth="1"/>
    <col min="12551" max="12551" width="2.42578125" style="106" customWidth="1"/>
    <col min="12552" max="12552" width="1.7109375" style="106" customWidth="1"/>
    <col min="12553" max="12784" width="0.85546875" style="106"/>
    <col min="12785" max="12806" width="0.85546875" style="106" customWidth="1"/>
    <col min="12807" max="12807" width="2.42578125" style="106" customWidth="1"/>
    <col min="12808" max="12808" width="1.7109375" style="106" customWidth="1"/>
    <col min="12809" max="13040" width="0.85546875" style="106"/>
    <col min="13041" max="13062" width="0.85546875" style="106" customWidth="1"/>
    <col min="13063" max="13063" width="2.42578125" style="106" customWidth="1"/>
    <col min="13064" max="13064" width="1.7109375" style="106" customWidth="1"/>
    <col min="13065" max="13296" width="0.85546875" style="106"/>
    <col min="13297" max="13318" width="0.85546875" style="106" customWidth="1"/>
    <col min="13319" max="13319" width="2.42578125" style="106" customWidth="1"/>
    <col min="13320" max="13320" width="1.7109375" style="106" customWidth="1"/>
    <col min="13321" max="13552" width="0.85546875" style="106"/>
    <col min="13553" max="13574" width="0.85546875" style="106" customWidth="1"/>
    <col min="13575" max="13575" width="2.42578125" style="106" customWidth="1"/>
    <col min="13576" max="13576" width="1.7109375" style="106" customWidth="1"/>
    <col min="13577" max="13808" width="0.85546875" style="106"/>
    <col min="13809" max="13830" width="0.85546875" style="106" customWidth="1"/>
    <col min="13831" max="13831" width="2.42578125" style="106" customWidth="1"/>
    <col min="13832" max="13832" width="1.7109375" style="106" customWidth="1"/>
    <col min="13833" max="14064" width="0.85546875" style="106"/>
    <col min="14065" max="14086" width="0.85546875" style="106" customWidth="1"/>
    <col min="14087" max="14087" width="2.42578125" style="106" customWidth="1"/>
    <col min="14088" max="14088" width="1.7109375" style="106" customWidth="1"/>
    <col min="14089" max="14320" width="0.85546875" style="106"/>
    <col min="14321" max="14342" width="0.85546875" style="106" customWidth="1"/>
    <col min="14343" max="14343" width="2.42578125" style="106" customWidth="1"/>
    <col min="14344" max="14344" width="1.7109375" style="106" customWidth="1"/>
    <col min="14345" max="14576" width="0.85546875" style="106"/>
    <col min="14577" max="14598" width="0.85546875" style="106" customWidth="1"/>
    <col min="14599" max="14599" width="2.42578125" style="106" customWidth="1"/>
    <col min="14600" max="14600" width="1.7109375" style="106" customWidth="1"/>
    <col min="14601" max="14832" width="0.85546875" style="106"/>
    <col min="14833" max="14854" width="0.85546875" style="106" customWidth="1"/>
    <col min="14855" max="14855" width="2.42578125" style="106" customWidth="1"/>
    <col min="14856" max="14856" width="1.7109375" style="106" customWidth="1"/>
    <col min="14857" max="15088" width="0.85546875" style="106"/>
    <col min="15089" max="15110" width="0.85546875" style="106" customWidth="1"/>
    <col min="15111" max="15111" width="2.42578125" style="106" customWidth="1"/>
    <col min="15112" max="15112" width="1.7109375" style="106" customWidth="1"/>
    <col min="15113" max="15344" width="0.85546875" style="106"/>
    <col min="15345" max="15366" width="0.85546875" style="106" customWidth="1"/>
    <col min="15367" max="15367" width="2.42578125" style="106" customWidth="1"/>
    <col min="15368" max="15368" width="1.7109375" style="106" customWidth="1"/>
    <col min="15369" max="15600" width="0.85546875" style="106"/>
    <col min="15601" max="15622" width="0.85546875" style="106" customWidth="1"/>
    <col min="15623" max="15623" width="2.42578125" style="106" customWidth="1"/>
    <col min="15624" max="15624" width="1.7109375" style="106" customWidth="1"/>
    <col min="15625" max="15856" width="0.85546875" style="106"/>
    <col min="15857" max="15878" width="0.85546875" style="106" customWidth="1"/>
    <col min="15879" max="15879" width="2.42578125" style="106" customWidth="1"/>
    <col min="15880" max="15880" width="1.7109375" style="106" customWidth="1"/>
    <col min="15881" max="16112" width="0.85546875" style="106"/>
    <col min="16113" max="16134" width="0.85546875" style="106" customWidth="1"/>
    <col min="16135" max="16135" width="2.42578125" style="106" customWidth="1"/>
    <col min="16136" max="16136" width="1.7109375" style="106" customWidth="1"/>
    <col min="16137" max="16384" width="0.85546875" style="106"/>
  </cols>
  <sheetData>
    <row r="1" spans="1:145" s="151" customFormat="1" ht="19.5" customHeight="1">
      <c r="A1" s="223" t="s">
        <v>337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</row>
    <row r="2" spans="1:145" s="151" customFormat="1" ht="15">
      <c r="A2" s="151" t="s">
        <v>326</v>
      </c>
      <c r="X2" s="139"/>
      <c r="Y2" s="139"/>
      <c r="Z2" s="139"/>
      <c r="AA2" s="139"/>
      <c r="AB2" s="139"/>
      <c r="AC2" s="139"/>
      <c r="AD2" s="139"/>
      <c r="AE2" s="239" t="s">
        <v>506</v>
      </c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</row>
    <row r="3" spans="1:145" s="109" customFormat="1" ht="10.5" customHeight="1"/>
    <row r="4" spans="1:145" s="153" customFormat="1" ht="45" customHeight="1">
      <c r="A4" s="201" t="s">
        <v>329</v>
      </c>
      <c r="B4" s="202"/>
      <c r="C4" s="202"/>
      <c r="D4" s="202"/>
      <c r="E4" s="202"/>
      <c r="F4" s="203"/>
      <c r="G4" s="201" t="s">
        <v>338</v>
      </c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3"/>
      <c r="AE4" s="201" t="s">
        <v>339</v>
      </c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3"/>
      <c r="BD4" s="201" t="s">
        <v>340</v>
      </c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3"/>
      <c r="BT4" s="234" t="s">
        <v>341</v>
      </c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6"/>
    </row>
    <row r="5" spans="1:145" s="114" customFormat="1">
      <c r="A5" s="204">
        <v>1</v>
      </c>
      <c r="B5" s="204"/>
      <c r="C5" s="204"/>
      <c r="D5" s="204"/>
      <c r="E5" s="204"/>
      <c r="F5" s="204"/>
      <c r="G5" s="204">
        <v>2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>
        <v>3</v>
      </c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>
        <v>4</v>
      </c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186">
        <v>5</v>
      </c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8"/>
    </row>
    <row r="6" spans="1:145" s="115" customFormat="1" ht="15" customHeight="1">
      <c r="A6" s="192" t="s">
        <v>141</v>
      </c>
      <c r="B6" s="192"/>
      <c r="C6" s="192"/>
      <c r="D6" s="192"/>
      <c r="E6" s="192"/>
      <c r="F6" s="192"/>
      <c r="G6" s="212" t="s">
        <v>540</v>
      </c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4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18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20"/>
    </row>
    <row r="7" spans="1:145" s="115" customFormat="1" ht="15" customHeight="1">
      <c r="A7" s="192"/>
      <c r="B7" s="192"/>
      <c r="C7" s="192"/>
      <c r="D7" s="192"/>
      <c r="E7" s="192"/>
      <c r="F7" s="192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2"/>
      <c r="AE7" s="195" t="s">
        <v>293</v>
      </c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 t="s">
        <v>293</v>
      </c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218">
        <f>SUM(BT6)</f>
        <v>0</v>
      </c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7"/>
    </row>
    <row r="8" spans="1:145" s="109" customFormat="1" ht="12" customHeight="1"/>
    <row r="9" spans="1:145" s="151" customFormat="1" ht="14.25" customHeight="1">
      <c r="A9" s="223" t="s">
        <v>342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</row>
    <row r="10" spans="1:145" s="151" customFormat="1" ht="15" customHeight="1">
      <c r="A10" s="151" t="s">
        <v>326</v>
      </c>
      <c r="X10" s="139"/>
      <c r="Y10" s="139"/>
      <c r="Z10" s="139"/>
      <c r="AA10" s="139"/>
      <c r="AB10" s="139"/>
      <c r="AC10" s="139"/>
      <c r="AD10" s="139"/>
      <c r="AE10" s="239" t="s">
        <v>506</v>
      </c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</row>
    <row r="11" spans="1:145" s="109" customFormat="1" ht="10.5" customHeight="1"/>
    <row r="12" spans="1:145" s="153" customFormat="1" ht="45" customHeight="1">
      <c r="A12" s="201" t="s">
        <v>329</v>
      </c>
      <c r="B12" s="202"/>
      <c r="C12" s="202"/>
      <c r="D12" s="202"/>
      <c r="E12" s="202"/>
      <c r="F12" s="203"/>
      <c r="G12" s="201" t="s">
        <v>338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3"/>
      <c r="AE12" s="201" t="s">
        <v>343</v>
      </c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3"/>
      <c r="BD12" s="201" t="s">
        <v>340</v>
      </c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3"/>
      <c r="BT12" s="201" t="s">
        <v>344</v>
      </c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3"/>
      <c r="CJ12" s="201" t="s">
        <v>345</v>
      </c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3"/>
    </row>
    <row r="13" spans="1:145" s="114" customFormat="1" ht="12.75" customHeight="1">
      <c r="A13" s="204">
        <v>1</v>
      </c>
      <c r="B13" s="204"/>
      <c r="C13" s="204"/>
      <c r="D13" s="204"/>
      <c r="E13" s="204"/>
      <c r="F13" s="204"/>
      <c r="G13" s="204">
        <v>2</v>
      </c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>
        <v>3</v>
      </c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>
        <v>4</v>
      </c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>
        <v>5</v>
      </c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>
        <v>6</v>
      </c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</row>
    <row r="14" spans="1:145" s="115" customFormat="1" ht="15" customHeight="1">
      <c r="A14" s="192"/>
      <c r="B14" s="192"/>
      <c r="C14" s="192"/>
      <c r="D14" s="192"/>
      <c r="E14" s="192"/>
      <c r="F14" s="192"/>
      <c r="G14" s="193" t="s">
        <v>346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5">
        <v>850</v>
      </c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>
        <v>2</v>
      </c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>
        <v>2</v>
      </c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7">
        <f>AE14*BD14*BT14</f>
        <v>3400</v>
      </c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</row>
    <row r="15" spans="1:145" s="115" customFormat="1" ht="15" customHeight="1">
      <c r="A15" s="192"/>
      <c r="B15" s="192"/>
      <c r="C15" s="192"/>
      <c r="D15" s="192"/>
      <c r="E15" s="192"/>
      <c r="F15" s="192"/>
      <c r="G15" s="193" t="s">
        <v>347</v>
      </c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7">
        <f t="shared" ref="CJ15:CJ16" si="0">AE15*BD15*BT15</f>
        <v>0</v>
      </c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</row>
    <row r="16" spans="1:145" s="115" customFormat="1" ht="15" customHeight="1">
      <c r="A16" s="192"/>
      <c r="B16" s="192"/>
      <c r="C16" s="192"/>
      <c r="D16" s="192"/>
      <c r="E16" s="192"/>
      <c r="F16" s="192"/>
      <c r="G16" s="193" t="s">
        <v>348</v>
      </c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5">
        <v>200</v>
      </c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>
        <v>2</v>
      </c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>
        <v>3</v>
      </c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7">
        <f t="shared" si="0"/>
        <v>1200</v>
      </c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</row>
    <row r="17" spans="1:145" s="115" customFormat="1" ht="15" customHeight="1">
      <c r="A17" s="192"/>
      <c r="B17" s="192"/>
      <c r="C17" s="192"/>
      <c r="D17" s="192"/>
      <c r="E17" s="192"/>
      <c r="F17" s="192"/>
      <c r="G17" s="221" t="s">
        <v>336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2"/>
      <c r="AE17" s="195" t="s">
        <v>293</v>
      </c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 t="s">
        <v>293</v>
      </c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 t="s">
        <v>293</v>
      </c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7">
        <f>SUM(CJ14:DA16)</f>
        <v>4600</v>
      </c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</row>
    <row r="18" spans="1:145" s="109" customFormat="1" ht="12" customHeight="1"/>
    <row r="19" spans="1:145" s="151" customFormat="1" ht="14.25" customHeight="1">
      <c r="A19" s="223" t="s">
        <v>349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</row>
    <row r="20" spans="1:145" s="151" customFormat="1" ht="14.2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</row>
    <row r="21" spans="1:145" s="151" customFormat="1" ht="14.25" hidden="1" customHeight="1">
      <c r="A21" s="223" t="s">
        <v>350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3"/>
      <c r="DA21" s="223"/>
    </row>
    <row r="22" spans="1:145" s="151" customFormat="1" ht="15" hidden="1" customHeight="1">
      <c r="A22" s="151" t="s">
        <v>326</v>
      </c>
      <c r="X22" s="139"/>
      <c r="Y22" s="139"/>
      <c r="Z22" s="139"/>
      <c r="AA22" s="139"/>
      <c r="AB22" s="139"/>
      <c r="AC22" s="139"/>
      <c r="AD22" s="139"/>
      <c r="AE22" s="239" t="s">
        <v>506</v>
      </c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</row>
    <row r="23" spans="1:145" s="109" customFormat="1" ht="10.5" hidden="1" customHeight="1"/>
    <row r="24" spans="1:145" s="153" customFormat="1" ht="55.5" hidden="1" customHeight="1">
      <c r="A24" s="201" t="s">
        <v>329</v>
      </c>
      <c r="B24" s="202"/>
      <c r="C24" s="202"/>
      <c r="D24" s="202"/>
      <c r="E24" s="202"/>
      <c r="F24" s="203"/>
      <c r="G24" s="201" t="s">
        <v>338</v>
      </c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3"/>
      <c r="AE24" s="201" t="s">
        <v>351</v>
      </c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3"/>
      <c r="AZ24" s="201" t="s">
        <v>352</v>
      </c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3"/>
      <c r="BR24" s="201" t="s">
        <v>353</v>
      </c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3"/>
      <c r="CJ24" s="201" t="s">
        <v>345</v>
      </c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3"/>
    </row>
    <row r="25" spans="1:145" s="114" customFormat="1" ht="12.75" hidden="1" customHeight="1">
      <c r="A25" s="204">
        <v>1</v>
      </c>
      <c r="B25" s="204"/>
      <c r="C25" s="204"/>
      <c r="D25" s="204"/>
      <c r="E25" s="204"/>
      <c r="F25" s="204"/>
      <c r="G25" s="204">
        <v>2</v>
      </c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>
        <v>3</v>
      </c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>
        <v>4</v>
      </c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>
        <v>5</v>
      </c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>
        <v>6</v>
      </c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</row>
    <row r="26" spans="1:145" s="115" customFormat="1" ht="26.25" hidden="1" customHeight="1">
      <c r="A26" s="192"/>
      <c r="B26" s="192"/>
      <c r="C26" s="192"/>
      <c r="D26" s="192"/>
      <c r="E26" s="192"/>
      <c r="F26" s="192"/>
      <c r="G26" s="193" t="s">
        <v>354</v>
      </c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7">
        <f>AE26*AZ26*BR26</f>
        <v>0</v>
      </c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</row>
    <row r="27" spans="1:145" s="115" customFormat="1" ht="15" hidden="1" customHeight="1">
      <c r="A27" s="192"/>
      <c r="B27" s="192"/>
      <c r="C27" s="192"/>
      <c r="D27" s="192"/>
      <c r="E27" s="192"/>
      <c r="F27" s="192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</row>
    <row r="28" spans="1:145" s="115" customFormat="1" ht="15.75" hidden="1" customHeight="1">
      <c r="A28" s="192"/>
      <c r="B28" s="192"/>
      <c r="C28" s="192"/>
      <c r="D28" s="192"/>
      <c r="E28" s="192"/>
      <c r="F28" s="192"/>
      <c r="G28" s="221" t="s">
        <v>336</v>
      </c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2"/>
      <c r="AE28" s="195" t="s">
        <v>293</v>
      </c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 t="s">
        <v>293</v>
      </c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 t="s">
        <v>293</v>
      </c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7">
        <f>SUM(CJ26:DA27)</f>
        <v>0</v>
      </c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</row>
    <row r="29" spans="1:145" s="115" customFormat="1" ht="15" customHeight="1">
      <c r="A29" s="117"/>
      <c r="B29" s="117"/>
      <c r="C29" s="117"/>
      <c r="D29" s="117"/>
      <c r="E29" s="117"/>
      <c r="F29" s="117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</row>
    <row r="30" spans="1:145" s="151" customFormat="1" ht="14.25">
      <c r="A30" s="223" t="s">
        <v>355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</row>
    <row r="31" spans="1:145" s="151" customFormat="1" ht="15">
      <c r="A31" s="151" t="s">
        <v>326</v>
      </c>
      <c r="X31" s="139"/>
      <c r="Y31" s="139"/>
      <c r="Z31" s="139"/>
      <c r="AA31" s="139"/>
      <c r="AB31" s="139"/>
      <c r="AC31" s="139"/>
      <c r="AD31" s="139"/>
      <c r="AE31" s="239" t="s">
        <v>506</v>
      </c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</row>
    <row r="32" spans="1:145" s="109" customFormat="1" ht="10.5" customHeight="1"/>
    <row r="33" spans="1:145" s="153" customFormat="1" ht="48" customHeight="1">
      <c r="A33" s="201" t="s">
        <v>329</v>
      </c>
      <c r="B33" s="202"/>
      <c r="C33" s="202"/>
      <c r="D33" s="202"/>
      <c r="E33" s="202"/>
      <c r="F33" s="203"/>
      <c r="G33" s="201" t="s">
        <v>338</v>
      </c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3"/>
      <c r="AE33" s="201" t="s">
        <v>356</v>
      </c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3"/>
      <c r="AZ33" s="201" t="s">
        <v>352</v>
      </c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3"/>
      <c r="BR33" s="201" t="s">
        <v>357</v>
      </c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3"/>
      <c r="CJ33" s="201" t="s">
        <v>345</v>
      </c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3"/>
    </row>
    <row r="34" spans="1:145" s="114" customFormat="1">
      <c r="A34" s="204">
        <v>1</v>
      </c>
      <c r="B34" s="204"/>
      <c r="C34" s="204"/>
      <c r="D34" s="204"/>
      <c r="E34" s="204"/>
      <c r="F34" s="204"/>
      <c r="G34" s="204">
        <v>2</v>
      </c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>
        <v>3</v>
      </c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>
        <v>4</v>
      </c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>
        <v>5</v>
      </c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>
        <v>6</v>
      </c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</row>
    <row r="35" spans="1:145" s="114" customFormat="1" ht="54" customHeight="1">
      <c r="A35" s="186">
        <v>1</v>
      </c>
      <c r="B35" s="187"/>
      <c r="C35" s="187"/>
      <c r="D35" s="187"/>
      <c r="E35" s="187"/>
      <c r="F35" s="188"/>
      <c r="G35" s="189" t="s">
        <v>536</v>
      </c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1"/>
      <c r="AE35" s="186">
        <v>1</v>
      </c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8"/>
      <c r="AZ35" s="186">
        <v>12</v>
      </c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8"/>
      <c r="BR35" s="186">
        <v>5152</v>
      </c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8"/>
      <c r="CJ35" s="493">
        <f>AE35*AZ35*BR35</f>
        <v>61824</v>
      </c>
      <c r="CK35" s="494"/>
      <c r="CL35" s="494"/>
      <c r="CM35" s="494"/>
      <c r="CN35" s="494"/>
      <c r="CO35" s="494"/>
      <c r="CP35" s="494"/>
      <c r="CQ35" s="494"/>
      <c r="CR35" s="494"/>
      <c r="CS35" s="494"/>
      <c r="CT35" s="494"/>
      <c r="CU35" s="494"/>
      <c r="CV35" s="494"/>
      <c r="CW35" s="494"/>
      <c r="CX35" s="494"/>
      <c r="CY35" s="494"/>
      <c r="CZ35" s="494"/>
      <c r="DA35" s="495"/>
    </row>
    <row r="36" spans="1:145" s="115" customFormat="1" ht="53.25" customHeight="1">
      <c r="A36" s="192"/>
      <c r="B36" s="192"/>
      <c r="C36" s="192"/>
      <c r="D36" s="192"/>
      <c r="E36" s="192"/>
      <c r="F36" s="192"/>
      <c r="G36" s="189" t="s">
        <v>537</v>
      </c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1"/>
      <c r="AE36" s="195">
        <v>10</v>
      </c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>
        <v>12</v>
      </c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7">
        <v>5151.47</v>
      </c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>
        <f>AE36*AZ36*BR36-0.4</f>
        <v>618176</v>
      </c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</row>
    <row r="37" spans="1:145" s="115" customFormat="1" ht="15" customHeight="1">
      <c r="A37" s="192"/>
      <c r="B37" s="192"/>
      <c r="C37" s="192"/>
      <c r="D37" s="192"/>
      <c r="E37" s="192"/>
      <c r="F37" s="192"/>
      <c r="G37" s="221" t="s">
        <v>336</v>
      </c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2"/>
      <c r="AE37" s="195" t="s">
        <v>293</v>
      </c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 t="s">
        <v>293</v>
      </c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 t="s">
        <v>293</v>
      </c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7">
        <f>CJ35+CJ36</f>
        <v>680000</v>
      </c>
      <c r="CK37" s="197"/>
      <c r="CL37" s="197"/>
      <c r="CM37" s="197"/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</row>
    <row r="38" spans="1:145" s="115" customFormat="1" ht="15" customHeight="1">
      <c r="A38" s="117"/>
      <c r="B38" s="117"/>
      <c r="C38" s="117"/>
      <c r="D38" s="117"/>
      <c r="E38" s="117"/>
      <c r="F38" s="117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</row>
    <row r="39" spans="1:145" s="151" customFormat="1" ht="39.75" hidden="1" customHeight="1">
      <c r="A39" s="205" t="s">
        <v>358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</row>
    <row r="40" spans="1:145" s="151" customFormat="1" ht="15" hidden="1">
      <c r="A40" s="151" t="s">
        <v>326</v>
      </c>
      <c r="X40" s="139"/>
      <c r="Y40" s="139"/>
      <c r="Z40" s="139"/>
      <c r="AA40" s="139"/>
      <c r="AB40" s="139"/>
      <c r="AC40" s="139"/>
      <c r="AD40" s="139"/>
      <c r="AE40" s="239" t="s">
        <v>535</v>
      </c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</row>
    <row r="41" spans="1:145" s="109" customFormat="1" ht="21" hidden="1" customHeight="1"/>
    <row r="42" spans="1:145" s="109" customFormat="1" ht="55.5" hidden="1" customHeight="1">
      <c r="A42" s="201" t="s">
        <v>329</v>
      </c>
      <c r="B42" s="202"/>
      <c r="C42" s="202"/>
      <c r="D42" s="202"/>
      <c r="E42" s="202"/>
      <c r="F42" s="203"/>
      <c r="G42" s="201" t="s">
        <v>359</v>
      </c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3"/>
      <c r="BW42" s="201" t="s">
        <v>360</v>
      </c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3"/>
      <c r="CM42" s="201" t="s">
        <v>361</v>
      </c>
      <c r="CN42" s="202"/>
      <c r="CO42" s="202"/>
      <c r="CP42" s="202"/>
      <c r="CQ42" s="202"/>
      <c r="CR42" s="202"/>
      <c r="CS42" s="202"/>
      <c r="CT42" s="202"/>
      <c r="CU42" s="202"/>
      <c r="CV42" s="202"/>
      <c r="CW42" s="202"/>
      <c r="CX42" s="202"/>
      <c r="CY42" s="202"/>
      <c r="CZ42" s="202"/>
      <c r="DA42" s="203"/>
    </row>
    <row r="43" spans="1:145" hidden="1">
      <c r="A43" s="204">
        <v>1</v>
      </c>
      <c r="B43" s="204"/>
      <c r="C43" s="204"/>
      <c r="D43" s="204"/>
      <c r="E43" s="204"/>
      <c r="F43" s="204"/>
      <c r="G43" s="204">
        <v>2</v>
      </c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>
        <v>3</v>
      </c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>
        <v>4</v>
      </c>
      <c r="CN43" s="204"/>
      <c r="CO43" s="204"/>
      <c r="CP43" s="204"/>
      <c r="CQ43" s="204"/>
      <c r="CR43" s="204"/>
      <c r="CS43" s="204"/>
      <c r="CT43" s="204"/>
      <c r="CU43" s="204"/>
      <c r="CV43" s="204"/>
      <c r="CW43" s="204"/>
      <c r="CX43" s="204"/>
      <c r="CY43" s="204"/>
      <c r="CZ43" s="204"/>
      <c r="DA43" s="204"/>
    </row>
    <row r="44" spans="1:145" s="109" customFormat="1" ht="15" hidden="1" customHeight="1">
      <c r="A44" s="192" t="s">
        <v>141</v>
      </c>
      <c r="B44" s="192"/>
      <c r="C44" s="192"/>
      <c r="D44" s="192"/>
      <c r="E44" s="192"/>
      <c r="F44" s="192"/>
      <c r="G44" s="155"/>
      <c r="H44" s="213" t="s">
        <v>362</v>
      </c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4"/>
      <c r="BW44" s="195" t="s">
        <v>293</v>
      </c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7">
        <f>CM45</f>
        <v>0</v>
      </c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</row>
    <row r="45" spans="1:145" ht="12.75" hidden="1" customHeight="1">
      <c r="A45" s="255" t="s">
        <v>363</v>
      </c>
      <c r="B45" s="256"/>
      <c r="C45" s="256"/>
      <c r="D45" s="256"/>
      <c r="E45" s="256"/>
      <c r="F45" s="257"/>
      <c r="G45" s="121"/>
      <c r="H45" s="261" t="s">
        <v>332</v>
      </c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1"/>
      <c r="BQ45" s="261"/>
      <c r="BR45" s="261"/>
      <c r="BS45" s="261"/>
      <c r="BT45" s="261"/>
      <c r="BU45" s="261"/>
      <c r="BV45" s="262"/>
      <c r="BW45" s="263">
        <f>CM45*100/22</f>
        <v>0</v>
      </c>
      <c r="BX45" s="264"/>
      <c r="BY45" s="264"/>
      <c r="BZ45" s="264"/>
      <c r="CA45" s="264"/>
      <c r="CB45" s="264"/>
      <c r="CC45" s="264"/>
      <c r="CD45" s="264"/>
      <c r="CE45" s="264"/>
      <c r="CF45" s="264"/>
      <c r="CG45" s="264"/>
      <c r="CH45" s="264"/>
      <c r="CI45" s="264"/>
      <c r="CJ45" s="264"/>
      <c r="CK45" s="264"/>
      <c r="CL45" s="265"/>
      <c r="CM45" s="263">
        <f>DE57/30.2*22</f>
        <v>0</v>
      </c>
      <c r="CN45" s="264"/>
      <c r="CO45" s="264"/>
      <c r="CP45" s="264"/>
      <c r="CQ45" s="264"/>
      <c r="CR45" s="264"/>
      <c r="CS45" s="264"/>
      <c r="CT45" s="264"/>
      <c r="CU45" s="264"/>
      <c r="CV45" s="264"/>
      <c r="CW45" s="264"/>
      <c r="CX45" s="264"/>
      <c r="CY45" s="264"/>
      <c r="CZ45" s="264"/>
      <c r="DA45" s="265"/>
    </row>
    <row r="46" spans="1:145" ht="12.75" hidden="1" customHeight="1">
      <c r="A46" s="258"/>
      <c r="B46" s="259"/>
      <c r="C46" s="259"/>
      <c r="D46" s="259"/>
      <c r="E46" s="259"/>
      <c r="F46" s="260"/>
      <c r="G46" s="122"/>
      <c r="H46" s="269" t="s">
        <v>364</v>
      </c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70"/>
      <c r="BW46" s="266"/>
      <c r="BX46" s="267"/>
      <c r="BY46" s="267"/>
      <c r="BZ46" s="267"/>
      <c r="CA46" s="267"/>
      <c r="CB46" s="267"/>
      <c r="CC46" s="267"/>
      <c r="CD46" s="267"/>
      <c r="CE46" s="267"/>
      <c r="CF46" s="267"/>
      <c r="CG46" s="267"/>
      <c r="CH46" s="267"/>
      <c r="CI46" s="267"/>
      <c r="CJ46" s="267"/>
      <c r="CK46" s="267"/>
      <c r="CL46" s="268"/>
      <c r="CM46" s="266"/>
      <c r="CN46" s="267"/>
      <c r="CO46" s="267"/>
      <c r="CP46" s="267"/>
      <c r="CQ46" s="267"/>
      <c r="CR46" s="267"/>
      <c r="CS46" s="267"/>
      <c r="CT46" s="267"/>
      <c r="CU46" s="267"/>
      <c r="CV46" s="267"/>
      <c r="CW46" s="267"/>
      <c r="CX46" s="267"/>
      <c r="CY46" s="267"/>
      <c r="CZ46" s="267"/>
      <c r="DA46" s="268"/>
    </row>
    <row r="47" spans="1:145" ht="13.5" hidden="1" customHeight="1">
      <c r="A47" s="192" t="s">
        <v>365</v>
      </c>
      <c r="B47" s="192"/>
      <c r="C47" s="192"/>
      <c r="D47" s="192"/>
      <c r="E47" s="192"/>
      <c r="F47" s="192"/>
      <c r="G47" s="155"/>
      <c r="H47" s="253" t="s">
        <v>366</v>
      </c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V47" s="254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</row>
    <row r="48" spans="1:145" ht="26.25" hidden="1" customHeight="1">
      <c r="A48" s="192" t="s">
        <v>367</v>
      </c>
      <c r="B48" s="192"/>
      <c r="C48" s="192"/>
      <c r="D48" s="192"/>
      <c r="E48" s="192"/>
      <c r="F48" s="192"/>
      <c r="G48" s="155"/>
      <c r="H48" s="253" t="s">
        <v>368</v>
      </c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3"/>
      <c r="BR48" s="253"/>
      <c r="BS48" s="253"/>
      <c r="BT48" s="253"/>
      <c r="BU48" s="253"/>
      <c r="BV48" s="254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</row>
    <row r="49" spans="1:132" ht="26.25" hidden="1" customHeight="1">
      <c r="A49" s="192" t="s">
        <v>116</v>
      </c>
      <c r="B49" s="192"/>
      <c r="C49" s="192"/>
      <c r="D49" s="192"/>
      <c r="E49" s="192"/>
      <c r="F49" s="192"/>
      <c r="G49" s="155"/>
      <c r="H49" s="213" t="s">
        <v>369</v>
      </c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R49" s="213"/>
      <c r="BS49" s="213"/>
      <c r="BT49" s="213"/>
      <c r="BU49" s="213"/>
      <c r="BV49" s="214"/>
      <c r="BW49" s="195" t="s">
        <v>293</v>
      </c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7">
        <f>CM50+CM53</f>
        <v>0</v>
      </c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</row>
    <row r="50" spans="1:132" ht="12.75" hidden="1" customHeight="1">
      <c r="A50" s="255" t="s">
        <v>370</v>
      </c>
      <c r="B50" s="256"/>
      <c r="C50" s="256"/>
      <c r="D50" s="256"/>
      <c r="E50" s="256"/>
      <c r="F50" s="257"/>
      <c r="G50" s="121"/>
      <c r="H50" s="261" t="s">
        <v>332</v>
      </c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2"/>
      <c r="BW50" s="263">
        <f>BW45</f>
        <v>0</v>
      </c>
      <c r="BX50" s="264"/>
      <c r="BY50" s="264"/>
      <c r="BZ50" s="264"/>
      <c r="CA50" s="264"/>
      <c r="CB50" s="264"/>
      <c r="CC50" s="264"/>
      <c r="CD50" s="264"/>
      <c r="CE50" s="264"/>
      <c r="CF50" s="264"/>
      <c r="CG50" s="264"/>
      <c r="CH50" s="264"/>
      <c r="CI50" s="264"/>
      <c r="CJ50" s="264"/>
      <c r="CK50" s="264"/>
      <c r="CL50" s="265"/>
      <c r="CM50" s="263">
        <f>DE57/30.2*2.9</f>
        <v>0</v>
      </c>
      <c r="CN50" s="264"/>
      <c r="CO50" s="264"/>
      <c r="CP50" s="264"/>
      <c r="CQ50" s="264"/>
      <c r="CR50" s="264"/>
      <c r="CS50" s="264"/>
      <c r="CT50" s="264"/>
      <c r="CU50" s="264"/>
      <c r="CV50" s="264"/>
      <c r="CW50" s="264"/>
      <c r="CX50" s="264"/>
      <c r="CY50" s="264"/>
      <c r="CZ50" s="264"/>
      <c r="DA50" s="265"/>
    </row>
    <row r="51" spans="1:132" ht="25.5" hidden="1" customHeight="1">
      <c r="A51" s="258"/>
      <c r="B51" s="259"/>
      <c r="C51" s="259"/>
      <c r="D51" s="259"/>
      <c r="E51" s="259"/>
      <c r="F51" s="260"/>
      <c r="G51" s="122"/>
      <c r="H51" s="269" t="s">
        <v>371</v>
      </c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/>
      <c r="BI51" s="269"/>
      <c r="BJ51" s="269"/>
      <c r="BK51" s="269"/>
      <c r="BL51" s="269"/>
      <c r="BM51" s="269"/>
      <c r="BN51" s="269"/>
      <c r="BO51" s="269"/>
      <c r="BP51" s="269"/>
      <c r="BQ51" s="269"/>
      <c r="BR51" s="269"/>
      <c r="BS51" s="269"/>
      <c r="BT51" s="269"/>
      <c r="BU51" s="269"/>
      <c r="BV51" s="270"/>
      <c r="BW51" s="266"/>
      <c r="BX51" s="267"/>
      <c r="BY51" s="267"/>
      <c r="BZ51" s="267"/>
      <c r="CA51" s="267"/>
      <c r="CB51" s="267"/>
      <c r="CC51" s="267"/>
      <c r="CD51" s="267"/>
      <c r="CE51" s="267"/>
      <c r="CF51" s="267"/>
      <c r="CG51" s="267"/>
      <c r="CH51" s="267"/>
      <c r="CI51" s="267"/>
      <c r="CJ51" s="267"/>
      <c r="CK51" s="267"/>
      <c r="CL51" s="268"/>
      <c r="CM51" s="266"/>
      <c r="CN51" s="267"/>
      <c r="CO51" s="267"/>
      <c r="CP51" s="267"/>
      <c r="CQ51" s="267"/>
      <c r="CR51" s="267"/>
      <c r="CS51" s="267"/>
      <c r="CT51" s="267"/>
      <c r="CU51" s="267"/>
      <c r="CV51" s="267"/>
      <c r="CW51" s="267"/>
      <c r="CX51" s="267"/>
      <c r="CY51" s="267"/>
      <c r="CZ51" s="267"/>
      <c r="DA51" s="268"/>
    </row>
    <row r="52" spans="1:132" ht="26.25" hidden="1" customHeight="1">
      <c r="A52" s="192" t="s">
        <v>372</v>
      </c>
      <c r="B52" s="192"/>
      <c r="C52" s="192"/>
      <c r="D52" s="192"/>
      <c r="E52" s="192"/>
      <c r="F52" s="192"/>
      <c r="G52" s="155"/>
      <c r="H52" s="253" t="s">
        <v>373</v>
      </c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4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7"/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</row>
    <row r="53" spans="1:132" ht="27" hidden="1" customHeight="1">
      <c r="A53" s="192" t="s">
        <v>374</v>
      </c>
      <c r="B53" s="192"/>
      <c r="C53" s="192"/>
      <c r="D53" s="192"/>
      <c r="E53" s="192"/>
      <c r="F53" s="192"/>
      <c r="G53" s="155"/>
      <c r="H53" s="253" t="s">
        <v>375</v>
      </c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3"/>
      <c r="BV53" s="254"/>
      <c r="BW53" s="197">
        <f>BW50</f>
        <v>0</v>
      </c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7">
        <f>DE57/30.2*0.2</f>
        <v>0</v>
      </c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</row>
    <row r="54" spans="1:132" ht="27" hidden="1" customHeight="1">
      <c r="A54" s="192" t="s">
        <v>376</v>
      </c>
      <c r="B54" s="192"/>
      <c r="C54" s="192"/>
      <c r="D54" s="192"/>
      <c r="E54" s="192"/>
      <c r="F54" s="192"/>
      <c r="G54" s="155"/>
      <c r="H54" s="253" t="s">
        <v>377</v>
      </c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4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</row>
    <row r="55" spans="1:132" ht="27" hidden="1" customHeight="1">
      <c r="A55" s="192" t="s">
        <v>378</v>
      </c>
      <c r="B55" s="192"/>
      <c r="C55" s="192"/>
      <c r="D55" s="192"/>
      <c r="E55" s="192"/>
      <c r="F55" s="192"/>
      <c r="G55" s="155"/>
      <c r="H55" s="253" t="s">
        <v>377</v>
      </c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3"/>
      <c r="AJ55" s="253"/>
      <c r="AK55" s="253"/>
      <c r="AL55" s="253"/>
      <c r="AM55" s="253"/>
      <c r="AN55" s="253"/>
      <c r="AO55" s="253"/>
      <c r="AP55" s="253"/>
      <c r="AQ55" s="253"/>
      <c r="AR55" s="253"/>
      <c r="AS55" s="253"/>
      <c r="AT55" s="253"/>
      <c r="AU55" s="253"/>
      <c r="AV55" s="253"/>
      <c r="AW55" s="253"/>
      <c r="AX55" s="253"/>
      <c r="AY55" s="253"/>
      <c r="AZ55" s="253"/>
      <c r="BA55" s="253"/>
      <c r="BB55" s="253"/>
      <c r="BC55" s="253"/>
      <c r="BD55" s="253"/>
      <c r="BE55" s="253"/>
      <c r="BF55" s="253"/>
      <c r="BG55" s="253"/>
      <c r="BH55" s="253"/>
      <c r="BI55" s="253"/>
      <c r="BJ55" s="253"/>
      <c r="BK55" s="253"/>
      <c r="BL55" s="253"/>
      <c r="BM55" s="253"/>
      <c r="BN55" s="253"/>
      <c r="BO55" s="253"/>
      <c r="BP55" s="253"/>
      <c r="BQ55" s="253"/>
      <c r="BR55" s="253"/>
      <c r="BS55" s="253"/>
      <c r="BT55" s="253"/>
      <c r="BU55" s="253"/>
      <c r="BV55" s="254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7"/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</row>
    <row r="56" spans="1:132" ht="26.25" hidden="1" customHeight="1">
      <c r="A56" s="192" t="s">
        <v>142</v>
      </c>
      <c r="B56" s="192"/>
      <c r="C56" s="192"/>
      <c r="D56" s="192"/>
      <c r="E56" s="192"/>
      <c r="F56" s="192"/>
      <c r="G56" s="155"/>
      <c r="H56" s="213" t="s">
        <v>379</v>
      </c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/>
      <c r="BQ56" s="213"/>
      <c r="BR56" s="213"/>
      <c r="BS56" s="213"/>
      <c r="BT56" s="213"/>
      <c r="BU56" s="213"/>
      <c r="BV56" s="214"/>
      <c r="BW56" s="197">
        <f>BW53</f>
        <v>0</v>
      </c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7">
        <f>DE57/30.2*5.1</f>
        <v>0</v>
      </c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</row>
    <row r="57" spans="1:132" ht="13.5" hidden="1" customHeight="1">
      <c r="A57" s="192"/>
      <c r="B57" s="192"/>
      <c r="C57" s="192"/>
      <c r="D57" s="192"/>
      <c r="E57" s="192"/>
      <c r="F57" s="192"/>
      <c r="G57" s="233" t="s">
        <v>336</v>
      </c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  <c r="BR57" s="221"/>
      <c r="BS57" s="221"/>
      <c r="BT57" s="221"/>
      <c r="BU57" s="221"/>
      <c r="BV57" s="222"/>
      <c r="BW57" s="195" t="s">
        <v>293</v>
      </c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  <c r="CH57" s="195"/>
      <c r="CI57" s="195"/>
      <c r="CJ57" s="195"/>
      <c r="CK57" s="195"/>
      <c r="CL57" s="195"/>
      <c r="CM57" s="197">
        <f>CM45+CM50+CM53+CM56+CM49</f>
        <v>0</v>
      </c>
      <c r="CN57" s="197"/>
      <c r="CO57" s="197"/>
      <c r="CP57" s="197"/>
      <c r="CQ57" s="197"/>
      <c r="CR57" s="197"/>
      <c r="CS57" s="197"/>
      <c r="CT57" s="197"/>
      <c r="CU57" s="197"/>
      <c r="CV57" s="197"/>
      <c r="CW57" s="197"/>
      <c r="CX57" s="197"/>
      <c r="CY57" s="197"/>
      <c r="CZ57" s="197"/>
      <c r="DA57" s="197"/>
      <c r="DE57" s="249">
        <v>0</v>
      </c>
      <c r="DF57" s="249"/>
      <c r="DG57" s="249"/>
      <c r="DH57" s="249"/>
      <c r="DI57" s="249"/>
      <c r="DJ57" s="249"/>
      <c r="DK57" s="249"/>
      <c r="DL57" s="249"/>
      <c r="DM57" s="249"/>
      <c r="DN57" s="249"/>
      <c r="DO57" s="249"/>
      <c r="DP57" s="249"/>
      <c r="DQ57" s="249"/>
      <c r="DR57" s="249"/>
      <c r="DS57" s="249"/>
      <c r="DT57" s="249"/>
      <c r="DU57" s="249"/>
      <c r="DV57" s="249"/>
      <c r="DW57" s="249"/>
      <c r="DX57" s="249"/>
      <c r="DY57" s="249"/>
      <c r="DZ57" s="249"/>
      <c r="EA57" s="249"/>
      <c r="EB57" s="249"/>
    </row>
    <row r="58" spans="1:132" s="109" customFormat="1" ht="3" hidden="1" customHeight="1"/>
    <row r="59" spans="1:132" s="107" customFormat="1" ht="48" hidden="1" customHeight="1">
      <c r="A59" s="250" t="s">
        <v>380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1"/>
      <c r="BE59" s="251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1"/>
      <c r="CE59" s="251"/>
      <c r="CF59" s="251"/>
      <c r="CG59" s="251"/>
      <c r="CH59" s="251"/>
      <c r="CI59" s="251"/>
      <c r="CJ59" s="251"/>
      <c r="CK59" s="251"/>
      <c r="CL59" s="251"/>
      <c r="CM59" s="251"/>
      <c r="CN59" s="251"/>
      <c r="CO59" s="251"/>
      <c r="CP59" s="251"/>
      <c r="CQ59" s="251"/>
      <c r="CR59" s="251"/>
      <c r="CS59" s="251"/>
      <c r="CT59" s="251"/>
      <c r="CU59" s="251"/>
      <c r="CV59" s="251"/>
      <c r="CW59" s="251"/>
      <c r="CX59" s="251"/>
      <c r="CY59" s="251"/>
      <c r="CZ59" s="251"/>
      <c r="DA59" s="251"/>
    </row>
    <row r="60" spans="1:132" s="109" customFormat="1" ht="12" hidden="1" customHeight="1"/>
    <row r="61" spans="1:132" s="151" customFormat="1" ht="14.25" hidden="1">
      <c r="A61" s="223" t="s">
        <v>436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  <c r="BT61" s="223"/>
      <c r="BU61" s="223"/>
      <c r="BV61" s="223"/>
      <c r="BW61" s="223"/>
      <c r="BX61" s="223"/>
      <c r="BY61" s="223"/>
      <c r="BZ61" s="223"/>
      <c r="CA61" s="223"/>
      <c r="CB61" s="223"/>
      <c r="CC61" s="223"/>
      <c r="CD61" s="223"/>
      <c r="CE61" s="223"/>
      <c r="CF61" s="223"/>
      <c r="CG61" s="223"/>
      <c r="CH61" s="223"/>
      <c r="CI61" s="223"/>
      <c r="CJ61" s="223"/>
      <c r="CK61" s="223"/>
      <c r="CL61" s="223"/>
      <c r="CM61" s="223"/>
      <c r="CN61" s="223"/>
      <c r="CO61" s="223"/>
      <c r="CP61" s="223"/>
      <c r="CQ61" s="223"/>
      <c r="CR61" s="223"/>
      <c r="CS61" s="223"/>
      <c r="CT61" s="223"/>
      <c r="CU61" s="223"/>
      <c r="CV61" s="223"/>
      <c r="CW61" s="223"/>
      <c r="CX61" s="223"/>
      <c r="CY61" s="223"/>
      <c r="CZ61" s="223"/>
      <c r="DA61" s="223"/>
    </row>
    <row r="62" spans="1:132" s="109" customFormat="1" ht="6" hidden="1" customHeight="1"/>
    <row r="63" spans="1:132" s="151" customFormat="1" ht="14.25" hidden="1">
      <c r="A63" s="151" t="s">
        <v>326</v>
      </c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2"/>
      <c r="BI63" s="252"/>
      <c r="BJ63" s="252"/>
      <c r="BK63" s="252"/>
      <c r="BL63" s="252"/>
      <c r="BM63" s="252"/>
      <c r="BN63" s="252"/>
      <c r="BO63" s="252"/>
      <c r="BP63" s="252"/>
      <c r="BQ63" s="252"/>
      <c r="BR63" s="252"/>
      <c r="BS63" s="252"/>
      <c r="BT63" s="252"/>
      <c r="BU63" s="252"/>
      <c r="BV63" s="252"/>
      <c r="BW63" s="252"/>
      <c r="BX63" s="252"/>
      <c r="BY63" s="252"/>
      <c r="BZ63" s="252"/>
      <c r="CA63" s="252"/>
      <c r="CB63" s="252"/>
      <c r="CC63" s="252"/>
      <c r="CD63" s="252"/>
      <c r="CE63" s="252"/>
      <c r="CF63" s="252"/>
      <c r="CG63" s="252"/>
      <c r="CH63" s="252"/>
      <c r="CI63" s="252"/>
      <c r="CJ63" s="252"/>
      <c r="CK63" s="252"/>
      <c r="CL63" s="252"/>
      <c r="CM63" s="252"/>
      <c r="CN63" s="252"/>
      <c r="CO63" s="252"/>
      <c r="CP63" s="252"/>
      <c r="CQ63" s="252"/>
      <c r="CR63" s="252"/>
      <c r="CS63" s="252"/>
      <c r="CT63" s="252"/>
      <c r="CU63" s="252"/>
      <c r="CV63" s="252"/>
      <c r="CW63" s="252"/>
      <c r="CX63" s="252"/>
      <c r="CY63" s="252"/>
      <c r="CZ63" s="252"/>
      <c r="DA63" s="252"/>
    </row>
    <row r="64" spans="1:132" s="151" customFormat="1" ht="6" hidden="1" customHeight="1"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</row>
    <row r="65" spans="1:105" s="109" customFormat="1" ht="10.5" hidden="1" customHeight="1"/>
    <row r="66" spans="1:105" s="153" customFormat="1" ht="45" hidden="1" customHeight="1">
      <c r="A66" s="201" t="s">
        <v>329</v>
      </c>
      <c r="B66" s="202"/>
      <c r="C66" s="202"/>
      <c r="D66" s="202"/>
      <c r="E66" s="202"/>
      <c r="F66" s="202"/>
      <c r="G66" s="203"/>
      <c r="H66" s="201" t="s">
        <v>11</v>
      </c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3"/>
      <c r="BD66" s="201" t="s">
        <v>381</v>
      </c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3"/>
      <c r="BT66" s="201" t="s">
        <v>382</v>
      </c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3"/>
      <c r="CJ66" s="201" t="s">
        <v>383</v>
      </c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3"/>
    </row>
    <row r="67" spans="1:105" s="114" customFormat="1" hidden="1">
      <c r="A67" s="204">
        <v>1</v>
      </c>
      <c r="B67" s="204"/>
      <c r="C67" s="204"/>
      <c r="D67" s="204"/>
      <c r="E67" s="204"/>
      <c r="F67" s="204"/>
      <c r="G67" s="204"/>
      <c r="H67" s="204">
        <v>2</v>
      </c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>
        <v>3</v>
      </c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>
        <v>4</v>
      </c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>
        <v>5</v>
      </c>
      <c r="CK67" s="204"/>
      <c r="CL67" s="204"/>
      <c r="CM67" s="204"/>
      <c r="CN67" s="204"/>
      <c r="CO67" s="204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4"/>
      <c r="DA67" s="204"/>
    </row>
    <row r="68" spans="1:105" s="115" customFormat="1" ht="15" hidden="1" customHeight="1">
      <c r="A68" s="192"/>
      <c r="B68" s="192"/>
      <c r="C68" s="192"/>
      <c r="D68" s="192"/>
      <c r="E68" s="192"/>
      <c r="F68" s="192"/>
      <c r="G68" s="192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5"/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</row>
    <row r="69" spans="1:105" s="115" customFormat="1" ht="15" hidden="1" customHeight="1">
      <c r="A69" s="192"/>
      <c r="B69" s="192"/>
      <c r="C69" s="192"/>
      <c r="D69" s="192"/>
      <c r="E69" s="192"/>
      <c r="F69" s="192"/>
      <c r="G69" s="192"/>
      <c r="H69" s="221" t="s">
        <v>336</v>
      </c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1"/>
      <c r="BC69" s="222"/>
      <c r="BD69" s="195" t="s">
        <v>293</v>
      </c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  <c r="BS69" s="195"/>
      <c r="BT69" s="195" t="s">
        <v>293</v>
      </c>
      <c r="BU69" s="195"/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5"/>
      <c r="CM69" s="195"/>
      <c r="CN69" s="195"/>
      <c r="CO69" s="195"/>
      <c r="CP69" s="195"/>
      <c r="CQ69" s="195"/>
      <c r="CR69" s="195"/>
      <c r="CS69" s="195"/>
      <c r="CT69" s="195"/>
      <c r="CU69" s="195"/>
      <c r="CV69" s="195"/>
      <c r="CW69" s="195"/>
      <c r="CX69" s="195"/>
      <c r="CY69" s="195"/>
      <c r="CZ69" s="195"/>
      <c r="DA69" s="195"/>
    </row>
    <row r="70" spans="1:105" ht="12" hidden="1" customHeight="1"/>
    <row r="71" spans="1:105" s="151" customFormat="1" ht="14.25" hidden="1">
      <c r="A71" s="223" t="s">
        <v>384</v>
      </c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23"/>
      <c r="BP71" s="223"/>
      <c r="BQ71" s="223"/>
      <c r="BR71" s="223"/>
      <c r="BS71" s="223"/>
      <c r="BT71" s="223"/>
      <c r="BU71" s="223"/>
      <c r="BV71" s="223"/>
      <c r="BW71" s="223"/>
      <c r="BX71" s="223"/>
      <c r="BY71" s="223"/>
      <c r="BZ71" s="223"/>
      <c r="CA71" s="223"/>
      <c r="CB71" s="223"/>
      <c r="CC71" s="223"/>
      <c r="CD71" s="223"/>
      <c r="CE71" s="223"/>
      <c r="CF71" s="223"/>
      <c r="CG71" s="223"/>
      <c r="CH71" s="223"/>
      <c r="CI71" s="223"/>
      <c r="CJ71" s="223"/>
      <c r="CK71" s="223"/>
      <c r="CL71" s="223"/>
      <c r="CM71" s="223"/>
      <c r="CN71" s="223"/>
      <c r="CO71" s="223"/>
      <c r="CP71" s="223"/>
      <c r="CQ71" s="223"/>
      <c r="CR71" s="223"/>
      <c r="CS71" s="223"/>
      <c r="CT71" s="223"/>
      <c r="CU71" s="223"/>
      <c r="CV71" s="223"/>
      <c r="CW71" s="223"/>
      <c r="CX71" s="223"/>
      <c r="CY71" s="223"/>
      <c r="CZ71" s="223"/>
      <c r="DA71" s="223"/>
    </row>
    <row r="72" spans="1:105" s="109" customFormat="1" ht="6" hidden="1" customHeight="1"/>
    <row r="73" spans="1:105" s="151" customFormat="1" ht="15" hidden="1">
      <c r="A73" s="151" t="s">
        <v>326</v>
      </c>
      <c r="X73" s="239" t="s">
        <v>482</v>
      </c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  <c r="AW73" s="239"/>
      <c r="AX73" s="239"/>
      <c r="AY73" s="239"/>
      <c r="AZ73" s="239"/>
      <c r="BA73" s="239"/>
      <c r="BB73" s="239"/>
      <c r="BC73" s="239"/>
      <c r="BD73" s="239"/>
      <c r="BE73" s="239"/>
      <c r="BF73" s="239"/>
      <c r="BG73" s="239"/>
      <c r="BH73" s="239"/>
      <c r="BI73" s="239"/>
      <c r="BJ73" s="239"/>
      <c r="BK73" s="239"/>
      <c r="BL73" s="239"/>
      <c r="BM73" s="239"/>
      <c r="BN73" s="239"/>
      <c r="BO73" s="239"/>
      <c r="BP73" s="239"/>
      <c r="BQ73" s="239"/>
      <c r="BR73" s="239"/>
      <c r="BS73" s="239"/>
      <c r="BT73" s="239"/>
      <c r="BU73" s="239"/>
      <c r="BV73" s="239"/>
      <c r="BW73" s="239"/>
      <c r="BX73" s="239"/>
      <c r="BY73" s="239"/>
      <c r="BZ73" s="239"/>
      <c r="CA73" s="239"/>
      <c r="CB73" s="239"/>
      <c r="CC73" s="239"/>
      <c r="CD73" s="239"/>
      <c r="CE73" s="239"/>
      <c r="CF73" s="239"/>
      <c r="CG73" s="239"/>
      <c r="CH73" s="239"/>
      <c r="CI73" s="239"/>
      <c r="CJ73" s="239"/>
      <c r="CK73" s="239"/>
      <c r="CL73" s="239"/>
      <c r="CM73" s="239"/>
      <c r="CN73" s="239"/>
      <c r="CO73" s="239"/>
      <c r="CP73" s="239"/>
      <c r="CQ73" s="239"/>
      <c r="CR73" s="239"/>
      <c r="CS73" s="239"/>
      <c r="CT73" s="239"/>
      <c r="CU73" s="239"/>
      <c r="CV73" s="239"/>
      <c r="CW73" s="239"/>
      <c r="CX73" s="239"/>
      <c r="CY73" s="239"/>
      <c r="CZ73" s="239"/>
      <c r="DA73" s="239"/>
    </row>
    <row r="74" spans="1:105" s="151" customFormat="1" ht="6" hidden="1" customHeight="1"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</row>
    <row r="75" spans="1:105" s="109" customFormat="1" ht="10.5" hidden="1" customHeight="1"/>
    <row r="76" spans="1:105" s="153" customFormat="1" ht="55.5" hidden="1" customHeight="1">
      <c r="A76" s="201" t="s">
        <v>329</v>
      </c>
      <c r="B76" s="202"/>
      <c r="C76" s="202"/>
      <c r="D76" s="202"/>
      <c r="E76" s="202"/>
      <c r="F76" s="202"/>
      <c r="G76" s="203"/>
      <c r="H76" s="201" t="s">
        <v>385</v>
      </c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3"/>
      <c r="BD76" s="201" t="s">
        <v>386</v>
      </c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3"/>
      <c r="BT76" s="201" t="s">
        <v>387</v>
      </c>
      <c r="BU76" s="202"/>
      <c r="BV76" s="202"/>
      <c r="BW76" s="202"/>
      <c r="BX76" s="202"/>
      <c r="BY76" s="202"/>
      <c r="BZ76" s="202"/>
      <c r="CA76" s="202"/>
      <c r="CB76" s="202"/>
      <c r="CC76" s="202"/>
      <c r="CD76" s="203"/>
      <c r="CE76" s="201" t="s">
        <v>388</v>
      </c>
      <c r="CF76" s="202"/>
      <c r="CG76" s="202"/>
      <c r="CH76" s="202"/>
      <c r="CI76" s="202"/>
      <c r="CJ76" s="202"/>
      <c r="CK76" s="202"/>
      <c r="CL76" s="202"/>
      <c r="CM76" s="202"/>
      <c r="CN76" s="202"/>
      <c r="CO76" s="202"/>
      <c r="CP76" s="202"/>
      <c r="CQ76" s="202"/>
      <c r="CR76" s="202"/>
      <c r="CS76" s="202"/>
      <c r="CT76" s="202"/>
      <c r="CU76" s="202"/>
      <c r="CV76" s="202"/>
      <c r="CW76" s="202"/>
      <c r="CX76" s="202"/>
      <c r="CY76" s="202"/>
      <c r="CZ76" s="202"/>
      <c r="DA76" s="203"/>
    </row>
    <row r="77" spans="1:105" s="114" customFormat="1" hidden="1">
      <c r="A77" s="204">
        <v>1</v>
      </c>
      <c r="B77" s="204"/>
      <c r="C77" s="204"/>
      <c r="D77" s="204"/>
      <c r="E77" s="204"/>
      <c r="F77" s="204"/>
      <c r="G77" s="204"/>
      <c r="H77" s="204">
        <v>2</v>
      </c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>
        <v>3</v>
      </c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>
        <v>4</v>
      </c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>
        <v>5</v>
      </c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  <c r="CZ77" s="204"/>
      <c r="DA77" s="204"/>
    </row>
    <row r="78" spans="1:105" s="115" customFormat="1" ht="15" hidden="1" customHeight="1">
      <c r="A78" s="192"/>
      <c r="B78" s="192"/>
      <c r="C78" s="192"/>
      <c r="D78" s="192"/>
      <c r="E78" s="192"/>
      <c r="F78" s="192"/>
      <c r="G78" s="192"/>
      <c r="H78" s="193" t="s">
        <v>389</v>
      </c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227"/>
      <c r="BE78" s="227"/>
      <c r="BF78" s="227"/>
      <c r="BG78" s="227"/>
      <c r="BH78" s="227"/>
      <c r="BI78" s="227"/>
      <c r="BJ78" s="227"/>
      <c r="BK78" s="227"/>
      <c r="BL78" s="227"/>
      <c r="BM78" s="227"/>
      <c r="BN78" s="227"/>
      <c r="BO78" s="227"/>
      <c r="BP78" s="227"/>
      <c r="BQ78" s="227"/>
      <c r="BR78" s="227"/>
      <c r="BS78" s="227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</row>
    <row r="79" spans="1:105" s="115" customFormat="1" ht="15" hidden="1" customHeight="1">
      <c r="A79" s="192"/>
      <c r="B79" s="192"/>
      <c r="C79" s="192"/>
      <c r="D79" s="192"/>
      <c r="E79" s="192"/>
      <c r="F79" s="192"/>
      <c r="G79" s="192"/>
      <c r="H79" s="193" t="s">
        <v>440</v>
      </c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</row>
    <row r="80" spans="1:105" s="115" customFormat="1" ht="15" hidden="1" customHeight="1">
      <c r="A80" s="192"/>
      <c r="B80" s="192"/>
      <c r="C80" s="192"/>
      <c r="D80" s="192"/>
      <c r="E80" s="192"/>
      <c r="F80" s="192"/>
      <c r="G80" s="192"/>
      <c r="H80" s="232" t="s">
        <v>441</v>
      </c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232"/>
      <c r="AF80" s="232"/>
      <c r="AG80" s="232"/>
      <c r="AH80" s="232"/>
      <c r="AI80" s="232"/>
      <c r="AJ80" s="232"/>
      <c r="AK80" s="232"/>
      <c r="AL80" s="232"/>
      <c r="AM80" s="232"/>
      <c r="AN80" s="232"/>
      <c r="AO80" s="232"/>
      <c r="AP80" s="232"/>
      <c r="AQ80" s="232"/>
      <c r="AR80" s="232"/>
      <c r="AS80" s="232"/>
      <c r="AT80" s="232"/>
      <c r="AU80" s="232"/>
      <c r="AV80" s="232"/>
      <c r="AW80" s="232"/>
      <c r="AX80" s="232"/>
      <c r="AY80" s="232"/>
      <c r="AZ80" s="232"/>
      <c r="BA80" s="232"/>
      <c r="BB80" s="232"/>
      <c r="BC80" s="232"/>
      <c r="BD80" s="197"/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</row>
    <row r="81" spans="1:105" s="115" customFormat="1" ht="15" hidden="1" customHeight="1">
      <c r="A81" s="192"/>
      <c r="B81" s="192"/>
      <c r="C81" s="192"/>
      <c r="D81" s="192"/>
      <c r="E81" s="192"/>
      <c r="F81" s="192"/>
      <c r="G81" s="192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</row>
    <row r="82" spans="1:105" s="115" customFormat="1" ht="15" hidden="1" customHeight="1">
      <c r="A82" s="192"/>
      <c r="B82" s="192"/>
      <c r="C82" s="192"/>
      <c r="D82" s="192"/>
      <c r="E82" s="192"/>
      <c r="F82" s="192"/>
      <c r="G82" s="192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5"/>
      <c r="BU82" s="195"/>
      <c r="BV82" s="195"/>
      <c r="BW82" s="195"/>
      <c r="BX82" s="195"/>
      <c r="BY82" s="195"/>
      <c r="BZ82" s="195"/>
      <c r="CA82" s="195"/>
      <c r="CB82" s="195"/>
      <c r="CC82" s="195"/>
      <c r="CD82" s="195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  <c r="CW82" s="198"/>
      <c r="CX82" s="198"/>
      <c r="CY82" s="198"/>
      <c r="CZ82" s="198"/>
      <c r="DA82" s="198"/>
    </row>
    <row r="83" spans="1:105" s="115" customFormat="1" ht="15" hidden="1" customHeight="1">
      <c r="A83" s="192"/>
      <c r="B83" s="192"/>
      <c r="C83" s="192"/>
      <c r="D83" s="192"/>
      <c r="E83" s="192"/>
      <c r="F83" s="192"/>
      <c r="G83" s="192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5"/>
      <c r="BU83" s="195"/>
      <c r="BV83" s="195"/>
      <c r="BW83" s="195"/>
      <c r="BX83" s="195"/>
      <c r="BY83" s="195"/>
      <c r="BZ83" s="195"/>
      <c r="CA83" s="195"/>
      <c r="CB83" s="195"/>
      <c r="CC83" s="195"/>
      <c r="CD83" s="195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</row>
    <row r="84" spans="1:105" s="115" customFormat="1" ht="15" hidden="1" customHeight="1">
      <c r="A84" s="192"/>
      <c r="B84" s="192"/>
      <c r="C84" s="192"/>
      <c r="D84" s="192"/>
      <c r="E84" s="192"/>
      <c r="F84" s="192"/>
      <c r="G84" s="192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5"/>
      <c r="BU84" s="195"/>
      <c r="BV84" s="195"/>
      <c r="BW84" s="195"/>
      <c r="BX84" s="195"/>
      <c r="BY84" s="195"/>
      <c r="BZ84" s="195"/>
      <c r="CA84" s="195"/>
      <c r="CB84" s="195"/>
      <c r="CC84" s="195"/>
      <c r="CD84" s="195"/>
      <c r="CE84" s="198"/>
      <c r="CF84" s="198"/>
      <c r="CG84" s="198"/>
      <c r="CH84" s="198"/>
      <c r="CI84" s="198"/>
      <c r="CJ84" s="198"/>
      <c r="CK84" s="198"/>
      <c r="CL84" s="198"/>
      <c r="CM84" s="198"/>
      <c r="CN84" s="198"/>
      <c r="CO84" s="198"/>
      <c r="CP84" s="198"/>
      <c r="CQ84" s="198"/>
      <c r="CR84" s="198"/>
      <c r="CS84" s="198"/>
      <c r="CT84" s="198"/>
      <c r="CU84" s="198"/>
      <c r="CV84" s="198"/>
      <c r="CW84" s="198"/>
      <c r="CX84" s="198"/>
      <c r="CY84" s="198"/>
      <c r="CZ84" s="198"/>
      <c r="DA84" s="198"/>
    </row>
    <row r="85" spans="1:105" s="115" customFormat="1" ht="15" hidden="1" customHeight="1">
      <c r="A85" s="192"/>
      <c r="B85" s="192"/>
      <c r="C85" s="192"/>
      <c r="D85" s="192"/>
      <c r="E85" s="192"/>
      <c r="F85" s="192"/>
      <c r="G85" s="192"/>
      <c r="H85" s="221" t="s">
        <v>336</v>
      </c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1"/>
      <c r="AU85" s="221"/>
      <c r="AV85" s="221"/>
      <c r="AW85" s="221"/>
      <c r="AX85" s="221"/>
      <c r="AY85" s="221"/>
      <c r="AZ85" s="221"/>
      <c r="BA85" s="221"/>
      <c r="BB85" s="221"/>
      <c r="BC85" s="222"/>
      <c r="BD85" s="195"/>
      <c r="BE85" s="195"/>
      <c r="BF85" s="195"/>
      <c r="BG85" s="195"/>
      <c r="BH85" s="195"/>
      <c r="BI85" s="195"/>
      <c r="BJ85" s="195"/>
      <c r="BK85" s="195"/>
      <c r="BL85" s="195"/>
      <c r="BM85" s="195"/>
      <c r="BN85" s="195"/>
      <c r="BO85" s="195"/>
      <c r="BP85" s="195"/>
      <c r="BQ85" s="195"/>
      <c r="BR85" s="195"/>
      <c r="BS85" s="195"/>
      <c r="BT85" s="195" t="s">
        <v>293</v>
      </c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7">
        <f>SUM(CE78:DA79)</f>
        <v>0</v>
      </c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</row>
    <row r="86" spans="1:105" s="115" customFormat="1" ht="15" hidden="1" customHeight="1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</row>
    <row r="87" spans="1:105" s="115" customFormat="1" ht="15" hidden="1" customHeight="1">
      <c r="A87" s="151" t="s">
        <v>326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239" t="s">
        <v>390</v>
      </c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239"/>
      <c r="AY87" s="239"/>
      <c r="AZ87" s="239"/>
      <c r="BA87" s="239"/>
      <c r="BB87" s="239"/>
      <c r="BC87" s="239"/>
      <c r="BD87" s="239"/>
      <c r="BE87" s="239"/>
      <c r="BF87" s="239"/>
      <c r="BG87" s="239"/>
      <c r="BH87" s="239"/>
      <c r="BI87" s="239"/>
      <c r="BJ87" s="239"/>
      <c r="BK87" s="239"/>
      <c r="BL87" s="239"/>
      <c r="BM87" s="239"/>
      <c r="BN87" s="239"/>
      <c r="BO87" s="239"/>
      <c r="BP87" s="239"/>
      <c r="BQ87" s="239"/>
      <c r="BR87" s="239"/>
      <c r="BS87" s="239"/>
      <c r="BT87" s="239"/>
      <c r="BU87" s="239"/>
      <c r="BV87" s="239"/>
      <c r="BW87" s="239"/>
      <c r="BX87" s="239"/>
      <c r="BY87" s="239"/>
      <c r="BZ87" s="239"/>
      <c r="CA87" s="239"/>
      <c r="CB87" s="239"/>
      <c r="CC87" s="239"/>
      <c r="CD87" s="239"/>
      <c r="CE87" s="239"/>
      <c r="CF87" s="239"/>
      <c r="CG87" s="239"/>
      <c r="CH87" s="239"/>
      <c r="CI87" s="239"/>
      <c r="CJ87" s="239"/>
      <c r="CK87" s="239"/>
      <c r="CL87" s="239"/>
      <c r="CM87" s="239"/>
      <c r="CN87" s="239"/>
      <c r="CO87" s="239"/>
      <c r="CP87" s="239"/>
      <c r="CQ87" s="239"/>
      <c r="CR87" s="239"/>
      <c r="CS87" s="239"/>
      <c r="CT87" s="239"/>
      <c r="CU87" s="239"/>
      <c r="CV87" s="239"/>
      <c r="CW87" s="239"/>
      <c r="CX87" s="239"/>
      <c r="CY87" s="239"/>
      <c r="CZ87" s="239"/>
      <c r="DA87" s="239"/>
    </row>
    <row r="88" spans="1:105" s="115" customFormat="1" ht="15" hidden="1" customHeight="1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</row>
    <row r="89" spans="1:105" s="115" customFormat="1" ht="15" hidden="1" customHeight="1">
      <c r="A89" s="244" t="s">
        <v>327</v>
      </c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5" t="s">
        <v>6</v>
      </c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5"/>
      <c r="BP89" s="245"/>
      <c r="BQ89" s="245"/>
      <c r="BR89" s="245"/>
      <c r="BS89" s="245"/>
      <c r="BT89" s="245"/>
      <c r="BU89" s="245"/>
      <c r="BV89" s="245"/>
      <c r="BW89" s="245"/>
      <c r="BX89" s="245"/>
      <c r="BY89" s="245"/>
      <c r="BZ89" s="245"/>
      <c r="CA89" s="245"/>
      <c r="CB89" s="245"/>
      <c r="CC89" s="245"/>
      <c r="CD89" s="245"/>
      <c r="CE89" s="245"/>
      <c r="CF89" s="245"/>
      <c r="CG89" s="245"/>
      <c r="CH89" s="245"/>
      <c r="CI89" s="245"/>
      <c r="CJ89" s="245"/>
      <c r="CK89" s="245"/>
      <c r="CL89" s="245"/>
      <c r="CM89" s="245"/>
      <c r="CN89" s="245"/>
      <c r="CO89" s="245"/>
      <c r="CP89" s="245"/>
      <c r="CQ89" s="245"/>
      <c r="CR89" s="245"/>
      <c r="CS89" s="245"/>
      <c r="CT89" s="245"/>
      <c r="CU89" s="245"/>
      <c r="CV89" s="245"/>
      <c r="CW89" s="245"/>
      <c r="CX89" s="245"/>
      <c r="CY89" s="245"/>
      <c r="CZ89" s="245"/>
      <c r="DA89" s="245"/>
    </row>
    <row r="90" spans="1:105" s="115" customFormat="1" ht="15" hidden="1" customHeight="1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</row>
    <row r="91" spans="1:105" s="115" customFormat="1" ht="51.75" hidden="1" customHeight="1">
      <c r="A91" s="201" t="s">
        <v>329</v>
      </c>
      <c r="B91" s="202"/>
      <c r="C91" s="202"/>
      <c r="D91" s="202"/>
      <c r="E91" s="202"/>
      <c r="F91" s="202"/>
      <c r="G91" s="203"/>
      <c r="H91" s="201" t="s">
        <v>385</v>
      </c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3"/>
      <c r="BD91" s="201" t="s">
        <v>386</v>
      </c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3"/>
      <c r="BT91" s="246" t="s">
        <v>391</v>
      </c>
      <c r="BU91" s="247"/>
      <c r="BV91" s="247"/>
      <c r="BW91" s="247"/>
      <c r="BX91" s="247"/>
      <c r="BY91" s="247"/>
      <c r="BZ91" s="247"/>
      <c r="CA91" s="247"/>
      <c r="CB91" s="247"/>
      <c r="CC91" s="247"/>
      <c r="CD91" s="248"/>
      <c r="CE91" s="201" t="s">
        <v>392</v>
      </c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3"/>
    </row>
    <row r="92" spans="1:105" s="115" customFormat="1" ht="15" hidden="1" customHeight="1">
      <c r="A92" s="204">
        <v>1</v>
      </c>
      <c r="B92" s="204"/>
      <c r="C92" s="204"/>
      <c r="D92" s="204"/>
      <c r="E92" s="204"/>
      <c r="F92" s="204"/>
      <c r="G92" s="204"/>
      <c r="H92" s="204">
        <v>2</v>
      </c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>
        <v>3</v>
      </c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>
        <v>4</v>
      </c>
      <c r="BU92" s="204"/>
      <c r="BV92" s="204"/>
      <c r="BW92" s="204"/>
      <c r="BX92" s="204"/>
      <c r="BY92" s="204"/>
      <c r="BZ92" s="204"/>
      <c r="CA92" s="204"/>
      <c r="CB92" s="204"/>
      <c r="CC92" s="204"/>
      <c r="CD92" s="204"/>
      <c r="CE92" s="204">
        <v>5</v>
      </c>
      <c r="CF92" s="204"/>
      <c r="CG92" s="204"/>
      <c r="CH92" s="204"/>
      <c r="CI92" s="204"/>
      <c r="CJ92" s="204"/>
      <c r="CK92" s="204"/>
      <c r="CL92" s="204"/>
      <c r="CM92" s="204"/>
      <c r="CN92" s="204"/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</row>
    <row r="93" spans="1:105" s="115" customFormat="1" ht="15" hidden="1" customHeight="1">
      <c r="A93" s="240" t="s">
        <v>393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  <c r="AA93" s="241"/>
      <c r="AB93" s="241"/>
      <c r="AC93" s="241"/>
      <c r="AD93" s="241"/>
      <c r="AE93" s="241"/>
      <c r="AF93" s="241"/>
      <c r="AG93" s="241"/>
      <c r="AH93" s="241"/>
      <c r="AI93" s="241"/>
      <c r="AJ93" s="241"/>
      <c r="AK93" s="241"/>
      <c r="AL93" s="241"/>
      <c r="AM93" s="241"/>
      <c r="AN93" s="241"/>
      <c r="AO93" s="241"/>
      <c r="AP93" s="241"/>
      <c r="AQ93" s="241"/>
      <c r="AR93" s="241"/>
      <c r="AS93" s="241"/>
      <c r="AT93" s="241"/>
      <c r="AU93" s="241"/>
      <c r="AV93" s="241"/>
      <c r="AW93" s="241"/>
      <c r="AX93" s="241"/>
      <c r="AY93" s="241"/>
      <c r="AZ93" s="241"/>
      <c r="BA93" s="241"/>
      <c r="BB93" s="241"/>
      <c r="BC93" s="241"/>
      <c r="BD93" s="241"/>
      <c r="BE93" s="241"/>
      <c r="BF93" s="241"/>
      <c r="BG93" s="241"/>
      <c r="BH93" s="241"/>
      <c r="BI93" s="241"/>
      <c r="BJ93" s="241"/>
      <c r="BK93" s="241"/>
      <c r="BL93" s="241"/>
      <c r="BM93" s="241"/>
      <c r="BN93" s="241"/>
      <c r="BO93" s="241"/>
      <c r="BP93" s="241"/>
      <c r="BQ93" s="241"/>
      <c r="BR93" s="241"/>
      <c r="BS93" s="241"/>
      <c r="BT93" s="241"/>
      <c r="BU93" s="241"/>
      <c r="BV93" s="241"/>
      <c r="BW93" s="241"/>
      <c r="BX93" s="241"/>
      <c r="BY93" s="241"/>
      <c r="BZ93" s="241"/>
      <c r="CA93" s="241"/>
      <c r="CB93" s="241"/>
      <c r="CC93" s="241"/>
      <c r="CD93" s="241"/>
      <c r="CE93" s="242">
        <f>CE94</f>
        <v>0</v>
      </c>
      <c r="CF93" s="242"/>
      <c r="CG93" s="242"/>
      <c r="CH93" s="242"/>
      <c r="CI93" s="242"/>
      <c r="CJ93" s="242"/>
      <c r="CK93" s="242"/>
      <c r="CL93" s="242"/>
      <c r="CM93" s="242"/>
      <c r="CN93" s="242"/>
      <c r="CO93" s="242"/>
      <c r="CP93" s="242"/>
      <c r="CQ93" s="242"/>
      <c r="CR93" s="242"/>
      <c r="CS93" s="242"/>
      <c r="CT93" s="242"/>
      <c r="CU93" s="242"/>
      <c r="CV93" s="242"/>
      <c r="CW93" s="242"/>
      <c r="CX93" s="242"/>
      <c r="CY93" s="242"/>
      <c r="CZ93" s="242"/>
      <c r="DA93" s="243"/>
    </row>
    <row r="94" spans="1:105" s="115" customFormat="1" ht="15" hidden="1" customHeight="1">
      <c r="A94" s="192"/>
      <c r="B94" s="192"/>
      <c r="C94" s="192"/>
      <c r="D94" s="192"/>
      <c r="E94" s="192"/>
      <c r="F94" s="192"/>
      <c r="G94" s="192"/>
      <c r="H94" s="193" t="s">
        <v>394</v>
      </c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7">
        <f>BD94*BT94</f>
        <v>0</v>
      </c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</row>
    <row r="95" spans="1:105" s="115" customFormat="1" ht="15" hidden="1" customHeight="1">
      <c r="A95" s="192"/>
      <c r="B95" s="192"/>
      <c r="C95" s="192"/>
      <c r="D95" s="192"/>
      <c r="E95" s="192"/>
      <c r="F95" s="192"/>
      <c r="G95" s="192"/>
      <c r="H95" s="221" t="s">
        <v>336</v>
      </c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221"/>
      <c r="AU95" s="221"/>
      <c r="AV95" s="221"/>
      <c r="AW95" s="221"/>
      <c r="AX95" s="221"/>
      <c r="AY95" s="221"/>
      <c r="AZ95" s="221"/>
      <c r="BA95" s="221"/>
      <c r="BB95" s="221"/>
      <c r="BC95" s="222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  <c r="BP95" s="195"/>
      <c r="BQ95" s="195"/>
      <c r="BR95" s="195"/>
      <c r="BS95" s="195"/>
      <c r="BT95" s="195" t="s">
        <v>293</v>
      </c>
      <c r="BU95" s="195"/>
      <c r="BV95" s="195"/>
      <c r="BW95" s="195"/>
      <c r="BX95" s="195"/>
      <c r="BY95" s="195"/>
      <c r="BZ95" s="195"/>
      <c r="CA95" s="195"/>
      <c r="CB95" s="195"/>
      <c r="CC95" s="195"/>
      <c r="CD95" s="195"/>
      <c r="CE95" s="197">
        <f>CE93</f>
        <v>0</v>
      </c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</row>
    <row r="96" spans="1:105" s="115" customFormat="1" ht="15" hidden="1" customHeigh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</row>
    <row r="97" spans="1:105" s="115" customFormat="1" ht="15" hidden="1" customHeight="1">
      <c r="A97" s="151" t="s">
        <v>326</v>
      </c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239" t="s">
        <v>395</v>
      </c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39"/>
      <c r="AR97" s="239"/>
      <c r="AS97" s="239"/>
      <c r="AT97" s="239"/>
      <c r="AU97" s="239"/>
      <c r="AV97" s="239"/>
      <c r="AW97" s="239"/>
      <c r="AX97" s="239"/>
      <c r="AY97" s="239"/>
      <c r="AZ97" s="239"/>
      <c r="BA97" s="239"/>
      <c r="BB97" s="239"/>
      <c r="BC97" s="239"/>
      <c r="BD97" s="239"/>
      <c r="BE97" s="239"/>
      <c r="BF97" s="239"/>
      <c r="BG97" s="239"/>
      <c r="BH97" s="239"/>
      <c r="BI97" s="239"/>
      <c r="BJ97" s="239"/>
      <c r="BK97" s="239"/>
      <c r="BL97" s="239"/>
      <c r="BM97" s="239"/>
      <c r="BN97" s="239"/>
      <c r="BO97" s="239"/>
      <c r="BP97" s="239"/>
      <c r="BQ97" s="239"/>
      <c r="BR97" s="239"/>
      <c r="BS97" s="239"/>
      <c r="BT97" s="239"/>
      <c r="BU97" s="239"/>
      <c r="BV97" s="239"/>
      <c r="BW97" s="239"/>
      <c r="BX97" s="239"/>
      <c r="BY97" s="239"/>
      <c r="BZ97" s="239"/>
      <c r="CA97" s="239"/>
      <c r="CB97" s="239"/>
      <c r="CC97" s="239"/>
      <c r="CD97" s="239"/>
      <c r="CE97" s="239"/>
      <c r="CF97" s="239"/>
      <c r="CG97" s="239"/>
      <c r="CH97" s="239"/>
      <c r="CI97" s="239"/>
      <c r="CJ97" s="239"/>
      <c r="CK97" s="239"/>
      <c r="CL97" s="239"/>
      <c r="CM97" s="239"/>
      <c r="CN97" s="239"/>
      <c r="CO97" s="239"/>
      <c r="CP97" s="239"/>
      <c r="CQ97" s="239"/>
      <c r="CR97" s="239"/>
      <c r="CS97" s="239"/>
      <c r="CT97" s="239"/>
      <c r="CU97" s="239"/>
      <c r="CV97" s="239"/>
      <c r="CW97" s="239"/>
      <c r="CX97" s="239"/>
      <c r="CY97" s="239"/>
      <c r="CZ97" s="239"/>
      <c r="DA97" s="239"/>
    </row>
    <row r="98" spans="1:105" s="115" customFormat="1" ht="15" hidden="1" customHeight="1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</row>
    <row r="99" spans="1:105" s="115" customFormat="1" ht="15" hidden="1" customHeight="1">
      <c r="A99" s="244" t="s">
        <v>327</v>
      </c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244"/>
      <c r="AP99" s="245" t="s">
        <v>6</v>
      </c>
      <c r="AQ99" s="245"/>
      <c r="AR99" s="245"/>
      <c r="AS99" s="245"/>
      <c r="AT99" s="245"/>
      <c r="AU99" s="245"/>
      <c r="AV99" s="245"/>
      <c r="AW99" s="245"/>
      <c r="AX99" s="245"/>
      <c r="AY99" s="245"/>
      <c r="AZ99" s="245"/>
      <c r="BA99" s="245"/>
      <c r="BB99" s="245"/>
      <c r="BC99" s="245"/>
      <c r="BD99" s="245"/>
      <c r="BE99" s="245"/>
      <c r="BF99" s="245"/>
      <c r="BG99" s="245"/>
      <c r="BH99" s="245"/>
      <c r="BI99" s="245"/>
      <c r="BJ99" s="245"/>
      <c r="BK99" s="245"/>
      <c r="BL99" s="245"/>
      <c r="BM99" s="245"/>
      <c r="BN99" s="245"/>
      <c r="BO99" s="245"/>
      <c r="BP99" s="245"/>
      <c r="BQ99" s="245"/>
      <c r="BR99" s="245"/>
      <c r="BS99" s="245"/>
      <c r="BT99" s="245"/>
      <c r="BU99" s="245"/>
      <c r="BV99" s="245"/>
      <c r="BW99" s="245"/>
      <c r="BX99" s="245"/>
      <c r="BY99" s="245"/>
      <c r="BZ99" s="245"/>
      <c r="CA99" s="245"/>
      <c r="CB99" s="245"/>
      <c r="CC99" s="245"/>
      <c r="CD99" s="245"/>
      <c r="CE99" s="245"/>
      <c r="CF99" s="245"/>
      <c r="CG99" s="245"/>
      <c r="CH99" s="245"/>
      <c r="CI99" s="245"/>
      <c r="CJ99" s="245"/>
      <c r="CK99" s="245"/>
      <c r="CL99" s="245"/>
      <c r="CM99" s="245"/>
      <c r="CN99" s="245"/>
      <c r="CO99" s="245"/>
      <c r="CP99" s="245"/>
      <c r="CQ99" s="245"/>
      <c r="CR99" s="245"/>
      <c r="CS99" s="245"/>
      <c r="CT99" s="245"/>
      <c r="CU99" s="245"/>
      <c r="CV99" s="245"/>
      <c r="CW99" s="245"/>
      <c r="CX99" s="245"/>
      <c r="CY99" s="245"/>
      <c r="CZ99" s="245"/>
      <c r="DA99" s="245"/>
    </row>
    <row r="100" spans="1:105" s="115" customFormat="1" ht="15" hidden="1" customHeight="1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</row>
    <row r="101" spans="1:105" s="115" customFormat="1" ht="39" hidden="1" customHeight="1">
      <c r="A101" s="201" t="s">
        <v>329</v>
      </c>
      <c r="B101" s="202"/>
      <c r="C101" s="202"/>
      <c r="D101" s="202"/>
      <c r="E101" s="202"/>
      <c r="F101" s="202"/>
      <c r="G101" s="203"/>
      <c r="H101" s="201" t="s">
        <v>385</v>
      </c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2"/>
      <c r="AT101" s="202"/>
      <c r="AU101" s="202"/>
      <c r="AV101" s="202"/>
      <c r="AW101" s="202"/>
      <c r="AX101" s="202"/>
      <c r="AY101" s="202"/>
      <c r="AZ101" s="202"/>
      <c r="BA101" s="202"/>
      <c r="BB101" s="202"/>
      <c r="BC101" s="203"/>
      <c r="BD101" s="246" t="s">
        <v>396</v>
      </c>
      <c r="BE101" s="247"/>
      <c r="BF101" s="247"/>
      <c r="BG101" s="247"/>
      <c r="BH101" s="247"/>
      <c r="BI101" s="247"/>
      <c r="BJ101" s="247"/>
      <c r="BK101" s="247"/>
      <c r="BL101" s="247"/>
      <c r="BM101" s="247"/>
      <c r="BN101" s="247"/>
      <c r="BO101" s="247"/>
      <c r="BP101" s="247"/>
      <c r="BQ101" s="247"/>
      <c r="BR101" s="247"/>
      <c r="BS101" s="248"/>
      <c r="BT101" s="246" t="s">
        <v>397</v>
      </c>
      <c r="BU101" s="247"/>
      <c r="BV101" s="247"/>
      <c r="BW101" s="247"/>
      <c r="BX101" s="247"/>
      <c r="BY101" s="247"/>
      <c r="BZ101" s="247"/>
      <c r="CA101" s="247"/>
      <c r="CB101" s="247"/>
      <c r="CC101" s="247"/>
      <c r="CD101" s="248"/>
      <c r="CE101" s="201" t="s">
        <v>398</v>
      </c>
      <c r="CF101" s="202"/>
      <c r="CG101" s="202"/>
      <c r="CH101" s="202"/>
      <c r="CI101" s="202"/>
      <c r="CJ101" s="202"/>
      <c r="CK101" s="202"/>
      <c r="CL101" s="202"/>
      <c r="CM101" s="202"/>
      <c r="CN101" s="202"/>
      <c r="CO101" s="202"/>
      <c r="CP101" s="202"/>
      <c r="CQ101" s="202"/>
      <c r="CR101" s="202"/>
      <c r="CS101" s="202"/>
      <c r="CT101" s="202"/>
      <c r="CU101" s="202"/>
      <c r="CV101" s="202"/>
      <c r="CW101" s="202"/>
      <c r="CX101" s="202"/>
      <c r="CY101" s="202"/>
      <c r="CZ101" s="202"/>
      <c r="DA101" s="203"/>
    </row>
    <row r="102" spans="1:105" s="115" customFormat="1" ht="15" hidden="1" customHeight="1">
      <c r="A102" s="204">
        <v>1</v>
      </c>
      <c r="B102" s="204"/>
      <c r="C102" s="204"/>
      <c r="D102" s="204"/>
      <c r="E102" s="204"/>
      <c r="F102" s="204"/>
      <c r="G102" s="204"/>
      <c r="H102" s="204">
        <v>2</v>
      </c>
      <c r="I102" s="204"/>
      <c r="J102" s="204"/>
      <c r="K102" s="204"/>
      <c r="L102" s="204"/>
      <c r="M102" s="204"/>
      <c r="N102" s="204"/>
      <c r="O102" s="204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>
        <v>3</v>
      </c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>
        <v>4</v>
      </c>
      <c r="BU102" s="204"/>
      <c r="BV102" s="204"/>
      <c r="BW102" s="204"/>
      <c r="BX102" s="204"/>
      <c r="BY102" s="204"/>
      <c r="BZ102" s="204"/>
      <c r="CA102" s="204"/>
      <c r="CB102" s="204"/>
      <c r="CC102" s="204"/>
      <c r="CD102" s="204"/>
      <c r="CE102" s="204">
        <v>5</v>
      </c>
      <c r="CF102" s="204"/>
      <c r="CG102" s="204"/>
      <c r="CH102" s="204"/>
      <c r="CI102" s="204"/>
      <c r="CJ102" s="204"/>
      <c r="CK102" s="204"/>
      <c r="CL102" s="204"/>
      <c r="CM102" s="204"/>
      <c r="CN102" s="204"/>
      <c r="CO102" s="204"/>
      <c r="CP102" s="204"/>
      <c r="CQ102" s="204"/>
      <c r="CR102" s="204"/>
      <c r="CS102" s="204"/>
      <c r="CT102" s="204"/>
      <c r="CU102" s="204"/>
      <c r="CV102" s="204"/>
      <c r="CW102" s="204"/>
      <c r="CX102" s="204"/>
      <c r="CY102" s="204"/>
      <c r="CZ102" s="204"/>
      <c r="DA102" s="204"/>
    </row>
    <row r="103" spans="1:105" s="115" customFormat="1" ht="15" hidden="1" customHeight="1">
      <c r="A103" s="240" t="s">
        <v>393</v>
      </c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41"/>
      <c r="AH103" s="241"/>
      <c r="AI103" s="241"/>
      <c r="AJ103" s="241"/>
      <c r="AK103" s="241"/>
      <c r="AL103" s="241"/>
      <c r="AM103" s="241"/>
      <c r="AN103" s="241"/>
      <c r="AO103" s="241"/>
      <c r="AP103" s="241"/>
      <c r="AQ103" s="241"/>
      <c r="AR103" s="241"/>
      <c r="AS103" s="241"/>
      <c r="AT103" s="241"/>
      <c r="AU103" s="241"/>
      <c r="AV103" s="241"/>
      <c r="AW103" s="241"/>
      <c r="AX103" s="241"/>
      <c r="AY103" s="241"/>
      <c r="AZ103" s="241"/>
      <c r="BA103" s="241"/>
      <c r="BB103" s="241"/>
      <c r="BC103" s="241"/>
      <c r="BD103" s="241"/>
      <c r="BE103" s="241"/>
      <c r="BF103" s="241"/>
      <c r="BG103" s="241"/>
      <c r="BH103" s="241"/>
      <c r="BI103" s="241"/>
      <c r="BJ103" s="241"/>
      <c r="BK103" s="241"/>
      <c r="BL103" s="241"/>
      <c r="BM103" s="241"/>
      <c r="BN103" s="241"/>
      <c r="BO103" s="241"/>
      <c r="BP103" s="241"/>
      <c r="BQ103" s="241"/>
      <c r="BR103" s="241"/>
      <c r="BS103" s="241"/>
      <c r="BT103" s="241"/>
      <c r="BU103" s="241"/>
      <c r="BV103" s="241"/>
      <c r="BW103" s="241"/>
      <c r="BX103" s="241"/>
      <c r="BY103" s="241"/>
      <c r="BZ103" s="241"/>
      <c r="CA103" s="241"/>
      <c r="CB103" s="241"/>
      <c r="CC103" s="241"/>
      <c r="CD103" s="241"/>
      <c r="CE103" s="242">
        <f>CE104</f>
        <v>0</v>
      </c>
      <c r="CF103" s="242"/>
      <c r="CG103" s="242"/>
      <c r="CH103" s="242"/>
      <c r="CI103" s="242"/>
      <c r="CJ103" s="242"/>
      <c r="CK103" s="242"/>
      <c r="CL103" s="242"/>
      <c r="CM103" s="242"/>
      <c r="CN103" s="242"/>
      <c r="CO103" s="242"/>
      <c r="CP103" s="242"/>
      <c r="CQ103" s="242"/>
      <c r="CR103" s="242"/>
      <c r="CS103" s="242"/>
      <c r="CT103" s="242"/>
      <c r="CU103" s="242"/>
      <c r="CV103" s="242"/>
      <c r="CW103" s="242"/>
      <c r="CX103" s="242"/>
      <c r="CY103" s="242"/>
      <c r="CZ103" s="242"/>
      <c r="DA103" s="243"/>
    </row>
    <row r="104" spans="1:105" s="115" customFormat="1" ht="24.75" hidden="1" customHeight="1">
      <c r="A104" s="192"/>
      <c r="B104" s="192"/>
      <c r="C104" s="192"/>
      <c r="D104" s="192"/>
      <c r="E104" s="192"/>
      <c r="F104" s="192"/>
      <c r="G104" s="192"/>
      <c r="H104" s="193" t="s">
        <v>399</v>
      </c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/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</row>
    <row r="105" spans="1:105" s="115" customFormat="1" ht="15" hidden="1" customHeight="1">
      <c r="A105" s="192"/>
      <c r="B105" s="192"/>
      <c r="C105" s="192"/>
      <c r="D105" s="192"/>
      <c r="E105" s="192"/>
      <c r="F105" s="192"/>
      <c r="G105" s="192"/>
      <c r="H105" s="221" t="s">
        <v>336</v>
      </c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1"/>
      <c r="AO105" s="221"/>
      <c r="AP105" s="221"/>
      <c r="AQ105" s="221"/>
      <c r="AR105" s="221"/>
      <c r="AS105" s="221"/>
      <c r="AT105" s="221"/>
      <c r="AU105" s="221"/>
      <c r="AV105" s="221"/>
      <c r="AW105" s="221"/>
      <c r="AX105" s="221"/>
      <c r="AY105" s="221"/>
      <c r="AZ105" s="221"/>
      <c r="BA105" s="221"/>
      <c r="BB105" s="221"/>
      <c r="BC105" s="222"/>
      <c r="BD105" s="195"/>
      <c r="BE105" s="195"/>
      <c r="BF105" s="195"/>
      <c r="BG105" s="195"/>
      <c r="BH105" s="195"/>
      <c r="BI105" s="195"/>
      <c r="BJ105" s="195"/>
      <c r="BK105" s="195"/>
      <c r="BL105" s="195"/>
      <c r="BM105" s="195"/>
      <c r="BN105" s="195"/>
      <c r="BO105" s="195"/>
      <c r="BP105" s="195"/>
      <c r="BQ105" s="195"/>
      <c r="BR105" s="195"/>
      <c r="BS105" s="195"/>
      <c r="BT105" s="195" t="s">
        <v>293</v>
      </c>
      <c r="BU105" s="195"/>
      <c r="BV105" s="195"/>
      <c r="BW105" s="195"/>
      <c r="BX105" s="195"/>
      <c r="BY105" s="195"/>
      <c r="BZ105" s="195"/>
      <c r="CA105" s="195"/>
      <c r="CB105" s="195"/>
      <c r="CC105" s="195"/>
      <c r="CD105" s="195"/>
      <c r="CE105" s="197">
        <f>CE104</f>
        <v>0</v>
      </c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</row>
    <row r="106" spans="1:105" s="115" customFormat="1" ht="15" customHeight="1">
      <c r="A106" s="117"/>
      <c r="B106" s="117"/>
      <c r="C106" s="117"/>
      <c r="D106" s="117"/>
      <c r="E106" s="117"/>
      <c r="F106" s="117"/>
      <c r="G106" s="117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  <c r="CF106" s="119"/>
      <c r="CG106" s="119"/>
      <c r="CH106" s="119"/>
      <c r="CI106" s="119"/>
      <c r="CJ106" s="119"/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19"/>
      <c r="CX106" s="119"/>
      <c r="CY106" s="119"/>
      <c r="CZ106" s="119"/>
      <c r="DA106" s="119"/>
    </row>
    <row r="107" spans="1:105" s="151" customFormat="1" ht="15" hidden="1">
      <c r="A107" s="151" t="s">
        <v>326</v>
      </c>
      <c r="X107" s="239" t="s">
        <v>400</v>
      </c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239"/>
      <c r="AV107" s="239"/>
      <c r="AW107" s="239"/>
      <c r="AX107" s="239"/>
      <c r="AY107" s="239"/>
      <c r="AZ107" s="239"/>
      <c r="BA107" s="239"/>
      <c r="BB107" s="239"/>
      <c r="BC107" s="239"/>
      <c r="BD107" s="239"/>
      <c r="BE107" s="239"/>
      <c r="BF107" s="239"/>
      <c r="BG107" s="239"/>
      <c r="BH107" s="239"/>
      <c r="BI107" s="239"/>
      <c r="BJ107" s="239"/>
      <c r="BK107" s="239"/>
      <c r="BL107" s="239"/>
      <c r="BM107" s="239"/>
      <c r="BN107" s="239"/>
      <c r="BO107" s="239"/>
      <c r="BP107" s="239"/>
      <c r="BQ107" s="239"/>
      <c r="BR107" s="239"/>
      <c r="BS107" s="239"/>
      <c r="BT107" s="239"/>
      <c r="BU107" s="239"/>
      <c r="BV107" s="239"/>
      <c r="BW107" s="239"/>
      <c r="BX107" s="239"/>
      <c r="BY107" s="239"/>
      <c r="BZ107" s="239"/>
      <c r="CA107" s="239"/>
      <c r="CB107" s="239"/>
      <c r="CC107" s="239"/>
      <c r="CD107" s="239"/>
      <c r="CE107" s="239"/>
      <c r="CF107" s="239"/>
      <c r="CG107" s="239"/>
      <c r="CH107" s="239"/>
      <c r="CI107" s="239"/>
      <c r="CJ107" s="239"/>
      <c r="CK107" s="239"/>
      <c r="CL107" s="239"/>
      <c r="CM107" s="239"/>
      <c r="CN107" s="239"/>
      <c r="CO107" s="239"/>
      <c r="CP107" s="239"/>
      <c r="CQ107" s="239"/>
      <c r="CR107" s="239"/>
      <c r="CS107" s="239"/>
      <c r="CT107" s="239"/>
      <c r="CU107" s="239"/>
      <c r="CV107" s="239"/>
      <c r="CW107" s="239"/>
      <c r="CX107" s="239"/>
      <c r="CY107" s="239"/>
      <c r="CZ107" s="239"/>
      <c r="DA107" s="239"/>
    </row>
    <row r="108" spans="1:105" s="151" customFormat="1" ht="6" hidden="1" customHeight="1"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</row>
    <row r="109" spans="1:105" s="109" customFormat="1" ht="10.5" hidden="1" customHeight="1"/>
    <row r="110" spans="1:105" s="153" customFormat="1" ht="55.5" hidden="1" customHeight="1">
      <c r="A110" s="201" t="s">
        <v>329</v>
      </c>
      <c r="B110" s="202"/>
      <c r="C110" s="202"/>
      <c r="D110" s="202"/>
      <c r="E110" s="202"/>
      <c r="F110" s="202"/>
      <c r="G110" s="203"/>
      <c r="H110" s="201" t="s">
        <v>385</v>
      </c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/>
      <c r="AH110" s="202"/>
      <c r="AI110" s="202"/>
      <c r="AJ110" s="202"/>
      <c r="AK110" s="202"/>
      <c r="AL110" s="202"/>
      <c r="AM110" s="202"/>
      <c r="AN110" s="202"/>
      <c r="AO110" s="202"/>
      <c r="AP110" s="202"/>
      <c r="AQ110" s="202"/>
      <c r="AR110" s="202"/>
      <c r="AS110" s="202"/>
      <c r="AT110" s="202"/>
      <c r="AU110" s="202"/>
      <c r="AV110" s="202"/>
      <c r="AW110" s="202"/>
      <c r="AX110" s="202"/>
      <c r="AY110" s="202"/>
      <c r="AZ110" s="202"/>
      <c r="BA110" s="202"/>
      <c r="BB110" s="202"/>
      <c r="BC110" s="203"/>
      <c r="BD110" s="201" t="s">
        <v>386</v>
      </c>
      <c r="BE110" s="202"/>
      <c r="BF110" s="202"/>
      <c r="BG110" s="202"/>
      <c r="BH110" s="202"/>
      <c r="BI110" s="202"/>
      <c r="BJ110" s="202"/>
      <c r="BK110" s="202"/>
      <c r="BL110" s="202"/>
      <c r="BM110" s="202"/>
      <c r="BN110" s="202"/>
      <c r="BO110" s="202"/>
      <c r="BP110" s="202"/>
      <c r="BQ110" s="202"/>
      <c r="BR110" s="202"/>
      <c r="BS110" s="203"/>
      <c r="BT110" s="201" t="s">
        <v>387</v>
      </c>
      <c r="BU110" s="202"/>
      <c r="BV110" s="202"/>
      <c r="BW110" s="202"/>
      <c r="BX110" s="202"/>
      <c r="BY110" s="202"/>
      <c r="BZ110" s="202"/>
      <c r="CA110" s="202"/>
      <c r="CB110" s="202"/>
      <c r="CC110" s="202"/>
      <c r="CD110" s="203"/>
      <c r="CE110" s="201" t="s">
        <v>388</v>
      </c>
      <c r="CF110" s="202"/>
      <c r="CG110" s="202"/>
      <c r="CH110" s="202"/>
      <c r="CI110" s="202"/>
      <c r="CJ110" s="202"/>
      <c r="CK110" s="202"/>
      <c r="CL110" s="202"/>
      <c r="CM110" s="202"/>
      <c r="CN110" s="202"/>
      <c r="CO110" s="202"/>
      <c r="CP110" s="202"/>
      <c r="CQ110" s="202"/>
      <c r="CR110" s="202"/>
      <c r="CS110" s="202"/>
      <c r="CT110" s="202"/>
      <c r="CU110" s="202"/>
      <c r="CV110" s="202"/>
      <c r="CW110" s="202"/>
      <c r="CX110" s="202"/>
      <c r="CY110" s="202"/>
      <c r="CZ110" s="202"/>
      <c r="DA110" s="203"/>
    </row>
    <row r="111" spans="1:105" s="114" customFormat="1" hidden="1">
      <c r="A111" s="204">
        <v>1</v>
      </c>
      <c r="B111" s="204"/>
      <c r="C111" s="204"/>
      <c r="D111" s="204"/>
      <c r="E111" s="204"/>
      <c r="F111" s="204"/>
      <c r="G111" s="204"/>
      <c r="H111" s="204">
        <v>2</v>
      </c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/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>
        <v>3</v>
      </c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>
        <v>4</v>
      </c>
      <c r="BU111" s="204"/>
      <c r="BV111" s="204"/>
      <c r="BW111" s="204"/>
      <c r="BX111" s="204"/>
      <c r="BY111" s="204"/>
      <c r="BZ111" s="204"/>
      <c r="CA111" s="204"/>
      <c r="CB111" s="204"/>
      <c r="CC111" s="204"/>
      <c r="CD111" s="204"/>
      <c r="CE111" s="204">
        <v>5</v>
      </c>
      <c r="CF111" s="204"/>
      <c r="CG111" s="204"/>
      <c r="CH111" s="204"/>
      <c r="CI111" s="204"/>
      <c r="CJ111" s="204"/>
      <c r="CK111" s="204"/>
      <c r="CL111" s="204"/>
      <c r="CM111" s="204"/>
      <c r="CN111" s="204"/>
      <c r="CO111" s="204"/>
      <c r="CP111" s="204"/>
      <c r="CQ111" s="204"/>
      <c r="CR111" s="204"/>
      <c r="CS111" s="204"/>
      <c r="CT111" s="204"/>
      <c r="CU111" s="204"/>
      <c r="CV111" s="204"/>
      <c r="CW111" s="204"/>
      <c r="CX111" s="204"/>
      <c r="CY111" s="204"/>
      <c r="CZ111" s="204"/>
      <c r="DA111" s="204"/>
    </row>
    <row r="112" spans="1:105" s="115" customFormat="1" ht="15" hidden="1" customHeight="1">
      <c r="A112" s="192"/>
      <c r="B112" s="192"/>
      <c r="C112" s="192"/>
      <c r="D112" s="192"/>
      <c r="E112" s="192"/>
      <c r="F112" s="192"/>
      <c r="G112" s="192"/>
      <c r="H112" s="193" t="s">
        <v>483</v>
      </c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</row>
    <row r="113" spans="1:105" s="115" customFormat="1" ht="15" hidden="1" customHeight="1">
      <c r="A113" s="192"/>
      <c r="B113" s="192"/>
      <c r="C113" s="192"/>
      <c r="D113" s="192"/>
      <c r="E113" s="192"/>
      <c r="F113" s="192"/>
      <c r="G113" s="192"/>
      <c r="H113" s="232" t="s">
        <v>484</v>
      </c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  <c r="W113" s="232"/>
      <c r="X113" s="232"/>
      <c r="Y113" s="232"/>
      <c r="Z113" s="232"/>
      <c r="AA113" s="232"/>
      <c r="AB113" s="232"/>
      <c r="AC113" s="232"/>
      <c r="AD113" s="232"/>
      <c r="AE113" s="232"/>
      <c r="AF113" s="232"/>
      <c r="AG113" s="232"/>
      <c r="AH113" s="232"/>
      <c r="AI113" s="232"/>
      <c r="AJ113" s="232"/>
      <c r="AK113" s="232"/>
      <c r="AL113" s="232"/>
      <c r="AM113" s="232"/>
      <c r="AN113" s="232"/>
      <c r="AO113" s="232"/>
      <c r="AP113" s="232"/>
      <c r="AQ113" s="232"/>
      <c r="AR113" s="232"/>
      <c r="AS113" s="232"/>
      <c r="AT113" s="232"/>
      <c r="AU113" s="232"/>
      <c r="AV113" s="232"/>
      <c r="AW113" s="232"/>
      <c r="AX113" s="232"/>
      <c r="AY113" s="232"/>
      <c r="AZ113" s="232"/>
      <c r="BA113" s="232"/>
      <c r="BB113" s="232"/>
      <c r="BC113" s="232"/>
      <c r="BD113" s="197"/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8"/>
      <c r="CF113" s="198"/>
      <c r="CG113" s="198"/>
      <c r="CH113" s="198"/>
      <c r="CI113" s="198"/>
      <c r="CJ113" s="198"/>
      <c r="CK113" s="198"/>
      <c r="CL113" s="198"/>
      <c r="CM113" s="198"/>
      <c r="CN113" s="198"/>
      <c r="CO113" s="198"/>
      <c r="CP113" s="198"/>
      <c r="CQ113" s="198"/>
      <c r="CR113" s="198"/>
      <c r="CS113" s="198"/>
      <c r="CT113" s="198"/>
      <c r="CU113" s="198"/>
      <c r="CV113" s="198"/>
      <c r="CW113" s="198"/>
      <c r="CX113" s="198"/>
      <c r="CY113" s="198"/>
      <c r="CZ113" s="198"/>
      <c r="DA113" s="198"/>
    </row>
    <row r="114" spans="1:105" s="115" customFormat="1" ht="15" hidden="1" customHeight="1">
      <c r="A114" s="192"/>
      <c r="B114" s="192"/>
      <c r="C114" s="192"/>
      <c r="D114" s="192"/>
      <c r="E114" s="192"/>
      <c r="F114" s="192"/>
      <c r="G114" s="192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7">
        <f t="shared" ref="BD114:BD121" si="1">CE114*100/2.2</f>
        <v>0</v>
      </c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</row>
    <row r="115" spans="1:105" s="115" customFormat="1" ht="15" hidden="1" customHeight="1">
      <c r="A115" s="192"/>
      <c r="B115" s="192"/>
      <c r="C115" s="192"/>
      <c r="D115" s="192"/>
      <c r="E115" s="192"/>
      <c r="F115" s="192"/>
      <c r="G115" s="192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7">
        <f t="shared" si="1"/>
        <v>0</v>
      </c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  <c r="CW115" s="198"/>
      <c r="CX115" s="198"/>
      <c r="CY115" s="198"/>
      <c r="CZ115" s="198"/>
      <c r="DA115" s="198"/>
    </row>
    <row r="116" spans="1:105" s="115" customFormat="1" ht="15" hidden="1" customHeight="1">
      <c r="A116" s="192"/>
      <c r="B116" s="192"/>
      <c r="C116" s="192"/>
      <c r="D116" s="192"/>
      <c r="E116" s="192"/>
      <c r="F116" s="192"/>
      <c r="G116" s="192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7">
        <f t="shared" si="1"/>
        <v>0</v>
      </c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5"/>
      <c r="BU116" s="195"/>
      <c r="BV116" s="195"/>
      <c r="BW116" s="195"/>
      <c r="BX116" s="195"/>
      <c r="BY116" s="195"/>
      <c r="BZ116" s="195"/>
      <c r="CA116" s="195"/>
      <c r="CB116" s="195"/>
      <c r="CC116" s="195"/>
      <c r="CD116" s="195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  <c r="CW116" s="198"/>
      <c r="CX116" s="198"/>
      <c r="CY116" s="198"/>
      <c r="CZ116" s="198"/>
      <c r="DA116" s="198"/>
    </row>
    <row r="117" spans="1:105" s="115" customFormat="1" ht="15" hidden="1" customHeight="1">
      <c r="A117" s="192"/>
      <c r="B117" s="192"/>
      <c r="C117" s="192"/>
      <c r="D117" s="192"/>
      <c r="E117" s="192"/>
      <c r="F117" s="192"/>
      <c r="G117" s="192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7">
        <f t="shared" si="1"/>
        <v>0</v>
      </c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  <c r="CW117" s="198"/>
      <c r="CX117" s="198"/>
      <c r="CY117" s="198"/>
      <c r="CZ117" s="198"/>
      <c r="DA117" s="198"/>
    </row>
    <row r="118" spans="1:105" s="115" customFormat="1" ht="15" hidden="1" customHeight="1">
      <c r="A118" s="192"/>
      <c r="B118" s="192"/>
      <c r="C118" s="192"/>
      <c r="D118" s="192"/>
      <c r="E118" s="192"/>
      <c r="F118" s="192"/>
      <c r="G118" s="192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7">
        <f t="shared" si="1"/>
        <v>0</v>
      </c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5"/>
      <c r="BU118" s="195"/>
      <c r="BV118" s="195"/>
      <c r="BW118" s="195"/>
      <c r="BX118" s="195"/>
      <c r="BY118" s="195"/>
      <c r="BZ118" s="195"/>
      <c r="CA118" s="195"/>
      <c r="CB118" s="195"/>
      <c r="CC118" s="195"/>
      <c r="CD118" s="195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  <c r="CW118" s="198"/>
      <c r="CX118" s="198"/>
      <c r="CY118" s="198"/>
      <c r="CZ118" s="198"/>
      <c r="DA118" s="198"/>
    </row>
    <row r="119" spans="1:105" s="115" customFormat="1" ht="15" hidden="1" customHeight="1">
      <c r="A119" s="192"/>
      <c r="B119" s="192"/>
      <c r="C119" s="192"/>
      <c r="D119" s="192"/>
      <c r="E119" s="192"/>
      <c r="F119" s="192"/>
      <c r="G119" s="192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7">
        <f t="shared" si="1"/>
        <v>0</v>
      </c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8"/>
      <c r="CF119" s="198"/>
      <c r="CG119" s="198"/>
      <c r="CH119" s="198"/>
      <c r="CI119" s="198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  <c r="CW119" s="198"/>
      <c r="CX119" s="198"/>
      <c r="CY119" s="198"/>
      <c r="CZ119" s="198"/>
      <c r="DA119" s="198"/>
    </row>
    <row r="120" spans="1:105" s="115" customFormat="1" ht="15" hidden="1" customHeight="1">
      <c r="A120" s="192"/>
      <c r="B120" s="192"/>
      <c r="C120" s="192"/>
      <c r="D120" s="192"/>
      <c r="E120" s="192"/>
      <c r="F120" s="192"/>
      <c r="G120" s="192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7">
        <f t="shared" si="1"/>
        <v>0</v>
      </c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5"/>
      <c r="BU120" s="195"/>
      <c r="BV120" s="195"/>
      <c r="BW120" s="195"/>
      <c r="BX120" s="195"/>
      <c r="BY120" s="195"/>
      <c r="BZ120" s="195"/>
      <c r="CA120" s="195"/>
      <c r="CB120" s="195"/>
      <c r="CC120" s="195"/>
      <c r="CD120" s="195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  <c r="CW120" s="198"/>
      <c r="CX120" s="198"/>
      <c r="CY120" s="198"/>
      <c r="CZ120" s="198"/>
      <c r="DA120" s="198"/>
    </row>
    <row r="121" spans="1:105" s="115" customFormat="1" ht="15" hidden="1" customHeight="1">
      <c r="A121" s="192"/>
      <c r="B121" s="192"/>
      <c r="C121" s="192"/>
      <c r="D121" s="192"/>
      <c r="E121" s="192"/>
      <c r="F121" s="192"/>
      <c r="G121" s="192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7">
        <f t="shared" si="1"/>
        <v>0</v>
      </c>
      <c r="BE121" s="197"/>
      <c r="BF121" s="197"/>
      <c r="BG121" s="197"/>
      <c r="BH121" s="197"/>
      <c r="BI121" s="197"/>
      <c r="BJ121" s="197"/>
      <c r="BK121" s="197"/>
      <c r="BL121" s="197"/>
      <c r="BM121" s="197"/>
      <c r="BN121" s="197"/>
      <c r="BO121" s="197"/>
      <c r="BP121" s="197"/>
      <c r="BQ121" s="197"/>
      <c r="BR121" s="197"/>
      <c r="BS121" s="197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8"/>
      <c r="CF121" s="198"/>
      <c r="CG121" s="198"/>
      <c r="CH121" s="198"/>
      <c r="CI121" s="198"/>
      <c r="CJ121" s="198"/>
      <c r="CK121" s="198"/>
      <c r="CL121" s="198"/>
      <c r="CM121" s="198"/>
      <c r="CN121" s="198"/>
      <c r="CO121" s="198"/>
      <c r="CP121" s="198"/>
      <c r="CQ121" s="198"/>
      <c r="CR121" s="198"/>
      <c r="CS121" s="198"/>
      <c r="CT121" s="198"/>
      <c r="CU121" s="198"/>
      <c r="CV121" s="198"/>
      <c r="CW121" s="198"/>
      <c r="CX121" s="198"/>
      <c r="CY121" s="198"/>
      <c r="CZ121" s="198"/>
      <c r="DA121" s="198"/>
    </row>
    <row r="122" spans="1:105" s="115" customFormat="1" ht="15" hidden="1" customHeight="1">
      <c r="A122" s="192"/>
      <c r="B122" s="192"/>
      <c r="C122" s="192"/>
      <c r="D122" s="192"/>
      <c r="E122" s="192"/>
      <c r="F122" s="192"/>
      <c r="G122" s="192"/>
      <c r="H122" s="221" t="s">
        <v>336</v>
      </c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  <c r="AS122" s="221"/>
      <c r="AT122" s="221"/>
      <c r="AU122" s="221"/>
      <c r="AV122" s="221"/>
      <c r="AW122" s="221"/>
      <c r="AX122" s="221"/>
      <c r="AY122" s="221"/>
      <c r="AZ122" s="221"/>
      <c r="BA122" s="221"/>
      <c r="BB122" s="221"/>
      <c r="BC122" s="222"/>
      <c r="BD122" s="195"/>
      <c r="BE122" s="195"/>
      <c r="BF122" s="195"/>
      <c r="BG122" s="195"/>
      <c r="BH122" s="195"/>
      <c r="BI122" s="195"/>
      <c r="BJ122" s="195"/>
      <c r="BK122" s="195"/>
      <c r="BL122" s="195"/>
      <c r="BM122" s="195"/>
      <c r="BN122" s="195"/>
      <c r="BO122" s="195"/>
      <c r="BP122" s="195"/>
      <c r="BQ122" s="195"/>
      <c r="BR122" s="195"/>
      <c r="BS122" s="195"/>
      <c r="BT122" s="195" t="s">
        <v>293</v>
      </c>
      <c r="BU122" s="195"/>
      <c r="BV122" s="195"/>
      <c r="BW122" s="195"/>
      <c r="BX122" s="195"/>
      <c r="BY122" s="195"/>
      <c r="BZ122" s="195"/>
      <c r="CA122" s="195"/>
      <c r="CB122" s="195"/>
      <c r="CC122" s="195"/>
      <c r="CD122" s="195"/>
      <c r="CE122" s="197">
        <f>SUM(CE114:DA121)</f>
        <v>0</v>
      </c>
      <c r="CF122" s="197"/>
      <c r="CG122" s="197"/>
      <c r="CH122" s="197"/>
      <c r="CI122" s="197"/>
      <c r="CJ122" s="197"/>
      <c r="CK122" s="197"/>
      <c r="CL122" s="197"/>
      <c r="CM122" s="197"/>
      <c r="CN122" s="197"/>
      <c r="CO122" s="197"/>
      <c r="CP122" s="197"/>
      <c r="CQ122" s="197"/>
      <c r="CR122" s="197"/>
      <c r="CS122" s="197"/>
      <c r="CT122" s="197"/>
      <c r="CU122" s="197"/>
      <c r="CV122" s="197"/>
      <c r="CW122" s="197"/>
      <c r="CX122" s="197"/>
      <c r="CY122" s="197"/>
      <c r="CZ122" s="197"/>
      <c r="DA122" s="197"/>
    </row>
    <row r="123" spans="1:105" s="115" customFormat="1" ht="15" hidden="1" customHeight="1">
      <c r="A123" s="154"/>
      <c r="B123" s="154"/>
      <c r="C123" s="154"/>
      <c r="D123" s="154"/>
      <c r="E123" s="154"/>
      <c r="F123" s="154"/>
      <c r="G123" s="15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125"/>
      <c r="BY123" s="125"/>
      <c r="BZ123" s="125"/>
      <c r="CA123" s="125"/>
      <c r="CB123" s="125"/>
      <c r="CC123" s="125"/>
      <c r="CD123" s="125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</row>
    <row r="124" spans="1:105" s="151" customFormat="1" ht="15" hidden="1">
      <c r="A124" s="151" t="s">
        <v>326</v>
      </c>
      <c r="X124" s="239" t="s">
        <v>401</v>
      </c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  <c r="AK124" s="239"/>
      <c r="AL124" s="239"/>
      <c r="AM124" s="239"/>
      <c r="AN124" s="239"/>
      <c r="AO124" s="239"/>
      <c r="AP124" s="239"/>
      <c r="AQ124" s="239"/>
      <c r="AR124" s="239"/>
      <c r="AS124" s="239"/>
      <c r="AT124" s="239"/>
      <c r="AU124" s="239"/>
      <c r="AV124" s="239"/>
      <c r="AW124" s="239"/>
      <c r="AX124" s="239"/>
      <c r="AY124" s="239"/>
      <c r="AZ124" s="239"/>
      <c r="BA124" s="239"/>
      <c r="BB124" s="239"/>
      <c r="BC124" s="239"/>
      <c r="BD124" s="239"/>
      <c r="BE124" s="239"/>
      <c r="BF124" s="239"/>
      <c r="BG124" s="239"/>
      <c r="BH124" s="239"/>
      <c r="BI124" s="239"/>
      <c r="BJ124" s="239"/>
      <c r="BK124" s="239"/>
      <c r="BL124" s="239"/>
      <c r="BM124" s="239"/>
      <c r="BN124" s="239"/>
      <c r="BO124" s="239"/>
      <c r="BP124" s="239"/>
      <c r="BQ124" s="239"/>
      <c r="BR124" s="239"/>
      <c r="BS124" s="239"/>
      <c r="BT124" s="239"/>
      <c r="BU124" s="239"/>
      <c r="BV124" s="239"/>
      <c r="BW124" s="239"/>
      <c r="BX124" s="239"/>
      <c r="BY124" s="239"/>
      <c r="BZ124" s="239"/>
      <c r="CA124" s="239"/>
      <c r="CB124" s="239"/>
      <c r="CC124" s="239"/>
      <c r="CD124" s="239"/>
      <c r="CE124" s="239"/>
      <c r="CF124" s="239"/>
      <c r="CG124" s="239"/>
      <c r="CH124" s="239"/>
      <c r="CI124" s="239"/>
      <c r="CJ124" s="239"/>
      <c r="CK124" s="239"/>
      <c r="CL124" s="239"/>
      <c r="CM124" s="239"/>
      <c r="CN124" s="239"/>
      <c r="CO124" s="239"/>
      <c r="CP124" s="239"/>
      <c r="CQ124" s="239"/>
      <c r="CR124" s="239"/>
      <c r="CS124" s="239"/>
      <c r="CT124" s="239"/>
      <c r="CU124" s="239"/>
      <c r="CV124" s="239"/>
      <c r="CW124" s="239"/>
      <c r="CX124" s="239"/>
      <c r="CY124" s="239"/>
      <c r="CZ124" s="239"/>
      <c r="DA124" s="239"/>
    </row>
    <row r="125" spans="1:105" s="151" customFormat="1" ht="6" hidden="1" customHeight="1"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1"/>
      <c r="CK125" s="111"/>
      <c r="CL125" s="111"/>
      <c r="CM125" s="111"/>
      <c r="CN125" s="111"/>
      <c r="CO125" s="111"/>
      <c r="CP125" s="111"/>
      <c r="CQ125" s="111"/>
      <c r="CR125" s="111"/>
      <c r="CS125" s="111"/>
      <c r="CT125" s="111"/>
      <c r="CU125" s="111"/>
      <c r="CV125" s="111"/>
      <c r="CW125" s="111"/>
      <c r="CX125" s="111"/>
      <c r="CY125" s="111"/>
      <c r="CZ125" s="111"/>
      <c r="DA125" s="111"/>
    </row>
    <row r="126" spans="1:105" s="109" customFormat="1" ht="10.5" hidden="1" customHeight="1"/>
    <row r="127" spans="1:105" s="153" customFormat="1" ht="55.5" hidden="1" customHeight="1">
      <c r="A127" s="201" t="s">
        <v>329</v>
      </c>
      <c r="B127" s="202"/>
      <c r="C127" s="202"/>
      <c r="D127" s="202"/>
      <c r="E127" s="202"/>
      <c r="F127" s="202"/>
      <c r="G127" s="203"/>
      <c r="H127" s="201" t="s">
        <v>385</v>
      </c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3"/>
      <c r="BD127" s="201" t="s">
        <v>386</v>
      </c>
      <c r="BE127" s="202"/>
      <c r="BF127" s="202"/>
      <c r="BG127" s="202"/>
      <c r="BH127" s="202"/>
      <c r="BI127" s="202"/>
      <c r="BJ127" s="202"/>
      <c r="BK127" s="202"/>
      <c r="BL127" s="202"/>
      <c r="BM127" s="202"/>
      <c r="BN127" s="202"/>
      <c r="BO127" s="202"/>
      <c r="BP127" s="202"/>
      <c r="BQ127" s="202"/>
      <c r="BR127" s="202"/>
      <c r="BS127" s="203"/>
      <c r="BT127" s="201" t="s">
        <v>387</v>
      </c>
      <c r="BU127" s="202"/>
      <c r="BV127" s="202"/>
      <c r="BW127" s="202"/>
      <c r="BX127" s="202"/>
      <c r="BY127" s="202"/>
      <c r="BZ127" s="202"/>
      <c r="CA127" s="202"/>
      <c r="CB127" s="202"/>
      <c r="CC127" s="202"/>
      <c r="CD127" s="203"/>
      <c r="CE127" s="201" t="s">
        <v>388</v>
      </c>
      <c r="CF127" s="202"/>
      <c r="CG127" s="202"/>
      <c r="CH127" s="202"/>
      <c r="CI127" s="202"/>
      <c r="CJ127" s="202"/>
      <c r="CK127" s="202"/>
      <c r="CL127" s="202"/>
      <c r="CM127" s="202"/>
      <c r="CN127" s="202"/>
      <c r="CO127" s="202"/>
      <c r="CP127" s="202"/>
      <c r="CQ127" s="202"/>
      <c r="CR127" s="202"/>
      <c r="CS127" s="202"/>
      <c r="CT127" s="202"/>
      <c r="CU127" s="202"/>
      <c r="CV127" s="202"/>
      <c r="CW127" s="202"/>
      <c r="CX127" s="202"/>
      <c r="CY127" s="202"/>
      <c r="CZ127" s="202"/>
      <c r="DA127" s="203"/>
    </row>
    <row r="128" spans="1:105" s="114" customFormat="1" hidden="1">
      <c r="A128" s="204">
        <v>1</v>
      </c>
      <c r="B128" s="204"/>
      <c r="C128" s="204"/>
      <c r="D128" s="204"/>
      <c r="E128" s="204"/>
      <c r="F128" s="204"/>
      <c r="G128" s="204"/>
      <c r="H128" s="204">
        <v>2</v>
      </c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>
        <v>3</v>
      </c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>
        <v>4</v>
      </c>
      <c r="BU128" s="204"/>
      <c r="BV128" s="204"/>
      <c r="BW128" s="204"/>
      <c r="BX128" s="204"/>
      <c r="BY128" s="204"/>
      <c r="BZ128" s="204"/>
      <c r="CA128" s="204"/>
      <c r="CB128" s="204"/>
      <c r="CC128" s="204"/>
      <c r="CD128" s="204"/>
      <c r="CE128" s="204">
        <v>5</v>
      </c>
      <c r="CF128" s="204"/>
      <c r="CG128" s="204"/>
      <c r="CH128" s="204"/>
      <c r="CI128" s="204"/>
      <c r="CJ128" s="204"/>
      <c r="CK128" s="204"/>
      <c r="CL128" s="204"/>
      <c r="CM128" s="204"/>
      <c r="CN128" s="204"/>
      <c r="CO128" s="204"/>
      <c r="CP128" s="204"/>
      <c r="CQ128" s="204"/>
      <c r="CR128" s="204"/>
      <c r="CS128" s="204"/>
      <c r="CT128" s="204"/>
      <c r="CU128" s="204"/>
      <c r="CV128" s="204"/>
      <c r="CW128" s="204"/>
      <c r="CX128" s="204"/>
      <c r="CY128" s="204"/>
      <c r="CZ128" s="204"/>
      <c r="DA128" s="204"/>
    </row>
    <row r="129" spans="1:105" s="115" customFormat="1" ht="15" hidden="1" customHeight="1">
      <c r="A129" s="192"/>
      <c r="B129" s="192"/>
      <c r="C129" s="192"/>
      <c r="D129" s="192"/>
      <c r="E129" s="192"/>
      <c r="F129" s="192"/>
      <c r="G129" s="192"/>
      <c r="H129" s="193" t="s">
        <v>402</v>
      </c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7"/>
      <c r="BE129" s="197"/>
      <c r="BF129" s="197"/>
      <c r="BG129" s="197"/>
      <c r="BH129" s="197"/>
      <c r="BI129" s="197"/>
      <c r="BJ129" s="197"/>
      <c r="BK129" s="197"/>
      <c r="BL129" s="197"/>
      <c r="BM129" s="197"/>
      <c r="BN129" s="197"/>
      <c r="BO129" s="197"/>
      <c r="BP129" s="197"/>
      <c r="BQ129" s="197"/>
      <c r="BR129" s="197"/>
      <c r="BS129" s="197"/>
      <c r="BT129" s="195"/>
      <c r="BU129" s="195"/>
      <c r="BV129" s="195"/>
      <c r="BW129" s="195"/>
      <c r="BX129" s="195"/>
      <c r="BY129" s="195"/>
      <c r="BZ129" s="195"/>
      <c r="CA129" s="195"/>
      <c r="CB129" s="195"/>
      <c r="CC129" s="195"/>
      <c r="CD129" s="195"/>
      <c r="CE129" s="198"/>
      <c r="CF129" s="198"/>
      <c r="CG129" s="198"/>
      <c r="CH129" s="198"/>
      <c r="CI129" s="198"/>
      <c r="CJ129" s="198"/>
      <c r="CK129" s="198"/>
      <c r="CL129" s="198"/>
      <c r="CM129" s="198"/>
      <c r="CN129" s="198"/>
      <c r="CO129" s="198"/>
      <c r="CP129" s="198"/>
      <c r="CQ129" s="198"/>
      <c r="CR129" s="198"/>
      <c r="CS129" s="198"/>
      <c r="CT129" s="198"/>
      <c r="CU129" s="198"/>
      <c r="CV129" s="198"/>
      <c r="CW129" s="198"/>
      <c r="CX129" s="198"/>
      <c r="CY129" s="198"/>
      <c r="CZ129" s="198"/>
      <c r="DA129" s="198"/>
    </row>
    <row r="130" spans="1:105" s="115" customFormat="1" ht="15" hidden="1" customHeight="1">
      <c r="A130" s="192"/>
      <c r="B130" s="192"/>
      <c r="C130" s="192"/>
      <c r="D130" s="192"/>
      <c r="E130" s="192"/>
      <c r="F130" s="192"/>
      <c r="G130" s="192"/>
      <c r="H130" s="221" t="s">
        <v>336</v>
      </c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  <c r="AA130" s="221"/>
      <c r="AB130" s="221"/>
      <c r="AC130" s="221"/>
      <c r="AD130" s="221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221"/>
      <c r="AO130" s="221"/>
      <c r="AP130" s="221"/>
      <c r="AQ130" s="221"/>
      <c r="AR130" s="221"/>
      <c r="AS130" s="221"/>
      <c r="AT130" s="221"/>
      <c r="AU130" s="221"/>
      <c r="AV130" s="221"/>
      <c r="AW130" s="221"/>
      <c r="AX130" s="221"/>
      <c r="AY130" s="221"/>
      <c r="AZ130" s="221"/>
      <c r="BA130" s="221"/>
      <c r="BB130" s="221"/>
      <c r="BC130" s="222"/>
      <c r="BD130" s="195"/>
      <c r="BE130" s="195"/>
      <c r="BF130" s="195"/>
      <c r="BG130" s="195"/>
      <c r="BH130" s="195"/>
      <c r="BI130" s="195"/>
      <c r="BJ130" s="195"/>
      <c r="BK130" s="195"/>
      <c r="BL130" s="195"/>
      <c r="BM130" s="195"/>
      <c r="BN130" s="195"/>
      <c r="BO130" s="195"/>
      <c r="BP130" s="195"/>
      <c r="BQ130" s="195"/>
      <c r="BR130" s="195"/>
      <c r="BS130" s="195"/>
      <c r="BT130" s="195" t="s">
        <v>293</v>
      </c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7"/>
      <c r="CF130" s="197"/>
      <c r="CG130" s="197"/>
      <c r="CH130" s="197"/>
      <c r="CI130" s="197"/>
      <c r="CJ130" s="197"/>
      <c r="CK130" s="197"/>
      <c r="CL130" s="197"/>
      <c r="CM130" s="197"/>
      <c r="CN130" s="197"/>
      <c r="CO130" s="197"/>
      <c r="CP130" s="197"/>
      <c r="CQ130" s="197"/>
      <c r="CR130" s="197"/>
      <c r="CS130" s="197"/>
      <c r="CT130" s="197"/>
      <c r="CU130" s="197"/>
      <c r="CV130" s="197"/>
      <c r="CW130" s="197"/>
      <c r="CX130" s="197"/>
      <c r="CY130" s="197"/>
      <c r="CZ130" s="197"/>
      <c r="DA130" s="197"/>
    </row>
    <row r="131" spans="1:105" s="151" customFormat="1" ht="15" customHeight="1">
      <c r="A131" s="205" t="s">
        <v>437</v>
      </c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/>
      <c r="AH131" s="205"/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205"/>
      <c r="BF131" s="205"/>
      <c r="BG131" s="205"/>
      <c r="BH131" s="205"/>
      <c r="BI131" s="205"/>
      <c r="BJ131" s="205"/>
      <c r="BK131" s="205"/>
      <c r="BL131" s="205"/>
      <c r="BM131" s="205"/>
      <c r="BN131" s="205"/>
      <c r="BO131" s="205"/>
      <c r="BP131" s="205"/>
      <c r="BQ131" s="205"/>
      <c r="BR131" s="205"/>
      <c r="BS131" s="205"/>
      <c r="BT131" s="205"/>
      <c r="BU131" s="205"/>
      <c r="BV131" s="205"/>
      <c r="BW131" s="205"/>
      <c r="BX131" s="205"/>
      <c r="BY131" s="205"/>
      <c r="BZ131" s="205"/>
      <c r="CA131" s="205"/>
      <c r="CB131" s="205"/>
      <c r="CC131" s="205"/>
      <c r="CD131" s="205"/>
      <c r="CE131" s="205"/>
      <c r="CF131" s="205"/>
      <c r="CG131" s="205"/>
      <c r="CH131" s="205"/>
      <c r="CI131" s="205"/>
      <c r="CJ131" s="205"/>
      <c r="CK131" s="205"/>
      <c r="CL131" s="205"/>
      <c r="CM131" s="205"/>
      <c r="CN131" s="205"/>
      <c r="CO131" s="205"/>
      <c r="CP131" s="205"/>
      <c r="CQ131" s="205"/>
      <c r="CR131" s="205"/>
      <c r="CS131" s="205"/>
      <c r="CT131" s="205"/>
      <c r="CU131" s="205"/>
      <c r="CV131" s="205"/>
      <c r="CW131" s="205"/>
      <c r="CX131" s="205"/>
      <c r="CY131" s="205"/>
      <c r="CZ131" s="205"/>
      <c r="DA131" s="205"/>
    </row>
    <row r="132" spans="1:105" s="109" customFormat="1" ht="6" customHeight="1"/>
    <row r="133" spans="1:105" s="151" customFormat="1" ht="15">
      <c r="A133" s="151" t="s">
        <v>326</v>
      </c>
      <c r="X133" s="239" t="s">
        <v>599</v>
      </c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  <c r="AK133" s="239"/>
      <c r="AL133" s="239"/>
      <c r="AM133" s="239"/>
      <c r="AN133" s="239"/>
      <c r="AO133" s="239"/>
      <c r="AP133" s="239"/>
      <c r="AQ133" s="239"/>
      <c r="AR133" s="239"/>
      <c r="AS133" s="239"/>
      <c r="AT133" s="239"/>
      <c r="AU133" s="239"/>
      <c r="AV133" s="239"/>
      <c r="AW133" s="239"/>
      <c r="AX133" s="239"/>
      <c r="AY133" s="239"/>
      <c r="AZ133" s="239"/>
      <c r="BA133" s="239"/>
      <c r="BB133" s="239"/>
      <c r="BC133" s="239"/>
      <c r="BD133" s="239"/>
      <c r="BE133" s="239"/>
      <c r="BF133" s="239"/>
      <c r="BG133" s="239"/>
      <c r="BH133" s="239"/>
      <c r="BI133" s="239"/>
      <c r="BJ133" s="239"/>
      <c r="BK133" s="239"/>
      <c r="BL133" s="239"/>
      <c r="BM133" s="239"/>
      <c r="BN133" s="239"/>
      <c r="BO133" s="239"/>
      <c r="BP133" s="239"/>
      <c r="BQ133" s="239"/>
      <c r="BR133" s="239"/>
      <c r="BS133" s="239"/>
      <c r="BT133" s="239"/>
      <c r="BU133" s="239"/>
      <c r="BV133" s="239"/>
      <c r="BW133" s="239"/>
      <c r="BX133" s="239"/>
      <c r="BY133" s="239"/>
      <c r="BZ133" s="239"/>
      <c r="CA133" s="239"/>
      <c r="CB133" s="239"/>
      <c r="CC133" s="239"/>
      <c r="CD133" s="239"/>
      <c r="CE133" s="239"/>
      <c r="CF133" s="239"/>
      <c r="CG133" s="239"/>
      <c r="CH133" s="239"/>
      <c r="CI133" s="239"/>
      <c r="CJ133" s="239"/>
      <c r="CK133" s="239"/>
      <c r="CL133" s="239"/>
      <c r="CM133" s="239"/>
      <c r="CN133" s="239"/>
      <c r="CO133" s="239"/>
      <c r="CP133" s="239"/>
      <c r="CQ133" s="239"/>
      <c r="CR133" s="239"/>
      <c r="CS133" s="239"/>
      <c r="CT133" s="239"/>
      <c r="CU133" s="239"/>
      <c r="CV133" s="239"/>
      <c r="CW133" s="239"/>
      <c r="CX133" s="239"/>
      <c r="CY133" s="239"/>
      <c r="CZ133" s="239"/>
      <c r="DA133" s="239"/>
    </row>
    <row r="134" spans="1:105" s="151" customFormat="1" ht="6" customHeight="1"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  <c r="CO134" s="111"/>
      <c r="CP134" s="111"/>
      <c r="CQ134" s="111"/>
      <c r="CR134" s="111"/>
      <c r="CS134" s="111"/>
      <c r="CT134" s="111"/>
      <c r="CU134" s="111"/>
      <c r="CV134" s="111"/>
      <c r="CW134" s="111"/>
      <c r="CX134" s="111"/>
      <c r="CY134" s="111"/>
      <c r="CZ134" s="111"/>
      <c r="DA134" s="111"/>
    </row>
    <row r="135" spans="1:105" s="109" customFormat="1" ht="10.5" customHeight="1"/>
    <row r="136" spans="1:105" s="153" customFormat="1" ht="45" customHeight="1">
      <c r="A136" s="201" t="s">
        <v>329</v>
      </c>
      <c r="B136" s="202"/>
      <c r="C136" s="202"/>
      <c r="D136" s="202"/>
      <c r="E136" s="202"/>
      <c r="F136" s="202"/>
      <c r="G136" s="203"/>
      <c r="H136" s="201" t="s">
        <v>11</v>
      </c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2"/>
      <c r="AT136" s="202"/>
      <c r="AU136" s="202"/>
      <c r="AV136" s="202"/>
      <c r="AW136" s="202"/>
      <c r="AX136" s="202"/>
      <c r="AY136" s="202"/>
      <c r="AZ136" s="202"/>
      <c r="BA136" s="202"/>
      <c r="BB136" s="202"/>
      <c r="BC136" s="203"/>
      <c r="BD136" s="201" t="s">
        <v>381</v>
      </c>
      <c r="BE136" s="202"/>
      <c r="BF136" s="202"/>
      <c r="BG136" s="202"/>
      <c r="BH136" s="202"/>
      <c r="BI136" s="202"/>
      <c r="BJ136" s="202"/>
      <c r="BK136" s="202"/>
      <c r="BL136" s="202"/>
      <c r="BM136" s="202"/>
      <c r="BN136" s="202"/>
      <c r="BO136" s="202"/>
      <c r="BP136" s="202"/>
      <c r="BQ136" s="202"/>
      <c r="BR136" s="202"/>
      <c r="BS136" s="203"/>
      <c r="BT136" s="201" t="s">
        <v>382</v>
      </c>
      <c r="BU136" s="202"/>
      <c r="BV136" s="202"/>
      <c r="BW136" s="202"/>
      <c r="BX136" s="202"/>
      <c r="BY136" s="202"/>
      <c r="BZ136" s="202"/>
      <c r="CA136" s="202"/>
      <c r="CB136" s="202"/>
      <c r="CC136" s="202"/>
      <c r="CD136" s="202"/>
      <c r="CE136" s="202"/>
      <c r="CF136" s="202"/>
      <c r="CG136" s="202"/>
      <c r="CH136" s="202"/>
      <c r="CI136" s="203"/>
      <c r="CJ136" s="201" t="s">
        <v>383</v>
      </c>
      <c r="CK136" s="202"/>
      <c r="CL136" s="202"/>
      <c r="CM136" s="202"/>
      <c r="CN136" s="202"/>
      <c r="CO136" s="202"/>
      <c r="CP136" s="202"/>
      <c r="CQ136" s="202"/>
      <c r="CR136" s="202"/>
      <c r="CS136" s="202"/>
      <c r="CT136" s="202"/>
      <c r="CU136" s="202"/>
      <c r="CV136" s="202"/>
      <c r="CW136" s="202"/>
      <c r="CX136" s="202"/>
      <c r="CY136" s="202"/>
      <c r="CZ136" s="202"/>
      <c r="DA136" s="203"/>
    </row>
    <row r="137" spans="1:105" s="114" customFormat="1">
      <c r="A137" s="204">
        <v>1</v>
      </c>
      <c r="B137" s="204"/>
      <c r="C137" s="204"/>
      <c r="D137" s="204"/>
      <c r="E137" s="204"/>
      <c r="F137" s="204"/>
      <c r="G137" s="204"/>
      <c r="H137" s="204">
        <v>2</v>
      </c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>
        <v>3</v>
      </c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>
        <v>4</v>
      </c>
      <c r="BU137" s="204"/>
      <c r="BV137" s="204"/>
      <c r="BW137" s="204"/>
      <c r="BX137" s="204"/>
      <c r="BY137" s="204"/>
      <c r="BZ137" s="204"/>
      <c r="CA137" s="204"/>
      <c r="CB137" s="204"/>
      <c r="CC137" s="204"/>
      <c r="CD137" s="204"/>
      <c r="CE137" s="204"/>
      <c r="CF137" s="204"/>
      <c r="CG137" s="204"/>
      <c r="CH137" s="204"/>
      <c r="CI137" s="204"/>
      <c r="CJ137" s="204">
        <v>5</v>
      </c>
      <c r="CK137" s="204"/>
      <c r="CL137" s="204"/>
      <c r="CM137" s="204"/>
      <c r="CN137" s="204"/>
      <c r="CO137" s="204"/>
      <c r="CP137" s="204"/>
      <c r="CQ137" s="204"/>
      <c r="CR137" s="204"/>
      <c r="CS137" s="204"/>
      <c r="CT137" s="204"/>
      <c r="CU137" s="204"/>
      <c r="CV137" s="204"/>
      <c r="CW137" s="204"/>
      <c r="CX137" s="204"/>
      <c r="CY137" s="204"/>
      <c r="CZ137" s="204"/>
      <c r="DA137" s="204"/>
    </row>
    <row r="138" spans="1:105" s="115" customFormat="1" ht="27" customHeight="1">
      <c r="A138" s="192" t="s">
        <v>141</v>
      </c>
      <c r="B138" s="192"/>
      <c r="C138" s="192"/>
      <c r="D138" s="192"/>
      <c r="E138" s="192"/>
      <c r="F138" s="192"/>
      <c r="G138" s="192"/>
      <c r="H138" s="193" t="s">
        <v>598</v>
      </c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5">
        <v>52631.58</v>
      </c>
      <c r="BE138" s="195"/>
      <c r="BF138" s="195"/>
      <c r="BG138" s="195"/>
      <c r="BH138" s="195"/>
      <c r="BI138" s="195"/>
      <c r="BJ138" s="195"/>
      <c r="BK138" s="195"/>
      <c r="BL138" s="195"/>
      <c r="BM138" s="195"/>
      <c r="BN138" s="195"/>
      <c r="BO138" s="195"/>
      <c r="BP138" s="195"/>
      <c r="BQ138" s="195"/>
      <c r="BR138" s="195"/>
      <c r="BS138" s="195"/>
      <c r="BT138" s="195">
        <v>1</v>
      </c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5"/>
      <c r="CI138" s="195"/>
      <c r="CJ138" s="195">
        <f>BD138*BT138</f>
        <v>52631.58</v>
      </c>
      <c r="CK138" s="195"/>
      <c r="CL138" s="195"/>
      <c r="CM138" s="195"/>
      <c r="CN138" s="195"/>
      <c r="CO138" s="195"/>
      <c r="CP138" s="195"/>
      <c r="CQ138" s="195"/>
      <c r="CR138" s="195"/>
      <c r="CS138" s="195"/>
      <c r="CT138" s="195"/>
      <c r="CU138" s="195"/>
      <c r="CV138" s="195"/>
      <c r="CW138" s="195"/>
      <c r="CX138" s="195"/>
      <c r="CY138" s="195"/>
      <c r="CZ138" s="195"/>
      <c r="DA138" s="195"/>
    </row>
    <row r="139" spans="1:105" s="115" customFormat="1" ht="15" customHeight="1">
      <c r="A139" s="192"/>
      <c r="B139" s="192"/>
      <c r="C139" s="192"/>
      <c r="D139" s="192"/>
      <c r="E139" s="192"/>
      <c r="F139" s="192"/>
      <c r="G139" s="192"/>
      <c r="H139" s="221" t="s">
        <v>336</v>
      </c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F139" s="221"/>
      <c r="AG139" s="221"/>
      <c r="AH139" s="221"/>
      <c r="AI139" s="221"/>
      <c r="AJ139" s="221"/>
      <c r="AK139" s="221"/>
      <c r="AL139" s="221"/>
      <c r="AM139" s="221"/>
      <c r="AN139" s="221"/>
      <c r="AO139" s="221"/>
      <c r="AP139" s="221"/>
      <c r="AQ139" s="221"/>
      <c r="AR139" s="221"/>
      <c r="AS139" s="221"/>
      <c r="AT139" s="221"/>
      <c r="AU139" s="221"/>
      <c r="AV139" s="221"/>
      <c r="AW139" s="221"/>
      <c r="AX139" s="221"/>
      <c r="AY139" s="221"/>
      <c r="AZ139" s="221"/>
      <c r="BA139" s="221"/>
      <c r="BB139" s="221"/>
      <c r="BC139" s="222"/>
      <c r="BD139" s="195" t="s">
        <v>293</v>
      </c>
      <c r="BE139" s="195"/>
      <c r="BF139" s="195"/>
      <c r="BG139" s="195"/>
      <c r="BH139" s="195"/>
      <c r="BI139" s="195"/>
      <c r="BJ139" s="195"/>
      <c r="BK139" s="195"/>
      <c r="BL139" s="195"/>
      <c r="BM139" s="195"/>
      <c r="BN139" s="195"/>
      <c r="BO139" s="195"/>
      <c r="BP139" s="195"/>
      <c r="BQ139" s="195"/>
      <c r="BR139" s="195"/>
      <c r="BS139" s="195"/>
      <c r="BT139" s="195" t="s">
        <v>293</v>
      </c>
      <c r="BU139" s="195"/>
      <c r="BV139" s="195"/>
      <c r="BW139" s="195"/>
      <c r="BX139" s="195"/>
      <c r="BY139" s="195"/>
      <c r="BZ139" s="195"/>
      <c r="CA139" s="195"/>
      <c r="CB139" s="195"/>
      <c r="CC139" s="195"/>
      <c r="CD139" s="195"/>
      <c r="CE139" s="195"/>
      <c r="CF139" s="195"/>
      <c r="CG139" s="195"/>
      <c r="CH139" s="195"/>
      <c r="CI139" s="195"/>
      <c r="CJ139" s="195">
        <f>CJ138</f>
        <v>52631.58</v>
      </c>
      <c r="CK139" s="195"/>
      <c r="CL139" s="195"/>
      <c r="CM139" s="195"/>
      <c r="CN139" s="195"/>
      <c r="CO139" s="195"/>
      <c r="CP139" s="195"/>
      <c r="CQ139" s="195"/>
      <c r="CR139" s="195"/>
      <c r="CS139" s="195"/>
      <c r="CT139" s="195"/>
      <c r="CU139" s="195"/>
      <c r="CV139" s="195"/>
      <c r="CW139" s="195"/>
      <c r="CX139" s="195"/>
      <c r="CY139" s="195"/>
      <c r="CZ139" s="195"/>
      <c r="DA139" s="195"/>
    </row>
    <row r="140" spans="1:105" s="109" customFormat="1" ht="12" customHeight="1"/>
    <row r="141" spans="1:105" s="151" customFormat="1" ht="14.25" hidden="1">
      <c r="A141" s="223" t="s">
        <v>438</v>
      </c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3"/>
      <c r="BD141" s="223"/>
      <c r="BE141" s="223"/>
      <c r="BF141" s="223"/>
      <c r="BG141" s="223"/>
      <c r="BH141" s="223"/>
      <c r="BI141" s="223"/>
      <c r="BJ141" s="223"/>
      <c r="BK141" s="223"/>
      <c r="BL141" s="223"/>
      <c r="BM141" s="223"/>
      <c r="BN141" s="223"/>
      <c r="BO141" s="223"/>
      <c r="BP141" s="223"/>
      <c r="BQ141" s="223"/>
      <c r="BR141" s="223"/>
      <c r="BS141" s="223"/>
      <c r="BT141" s="223"/>
      <c r="BU141" s="223"/>
      <c r="BV141" s="223"/>
      <c r="BW141" s="223"/>
      <c r="BX141" s="223"/>
      <c r="BY141" s="223"/>
      <c r="BZ141" s="223"/>
      <c r="CA141" s="223"/>
      <c r="CB141" s="223"/>
      <c r="CC141" s="223"/>
      <c r="CD141" s="223"/>
      <c r="CE141" s="223"/>
      <c r="CF141" s="223"/>
      <c r="CG141" s="223"/>
      <c r="CH141" s="223"/>
      <c r="CI141" s="223"/>
      <c r="CJ141" s="223"/>
      <c r="CK141" s="223"/>
      <c r="CL141" s="223"/>
      <c r="CM141" s="223"/>
      <c r="CN141" s="223"/>
      <c r="CO141" s="223"/>
      <c r="CP141" s="223"/>
      <c r="CQ141" s="223"/>
      <c r="CR141" s="223"/>
      <c r="CS141" s="223"/>
      <c r="CT141" s="223"/>
      <c r="CU141" s="223"/>
      <c r="CV141" s="223"/>
      <c r="CW141" s="223"/>
      <c r="CX141" s="223"/>
      <c r="CY141" s="223"/>
      <c r="CZ141" s="223"/>
      <c r="DA141" s="223"/>
    </row>
    <row r="142" spans="1:105" s="109" customFormat="1" ht="6" hidden="1" customHeight="1"/>
    <row r="143" spans="1:105" s="151" customFormat="1" ht="15" hidden="1">
      <c r="A143" s="151" t="s">
        <v>326</v>
      </c>
      <c r="X143" s="238" t="s">
        <v>403</v>
      </c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8"/>
      <c r="AT143" s="238"/>
      <c r="AU143" s="238"/>
      <c r="AV143" s="238"/>
      <c r="AW143" s="238"/>
      <c r="AX143" s="238"/>
      <c r="AY143" s="238"/>
      <c r="AZ143" s="238"/>
      <c r="BA143" s="238"/>
      <c r="BB143" s="238"/>
      <c r="BC143" s="238"/>
      <c r="BD143" s="238"/>
      <c r="BE143" s="238"/>
      <c r="BF143" s="238"/>
      <c r="BG143" s="238"/>
      <c r="BH143" s="238"/>
      <c r="BI143" s="238"/>
      <c r="BJ143" s="238"/>
      <c r="BK143" s="238"/>
      <c r="BL143" s="238"/>
      <c r="BM143" s="238"/>
      <c r="BN143" s="238"/>
      <c r="BO143" s="238"/>
      <c r="BP143" s="238"/>
      <c r="BQ143" s="238"/>
      <c r="BR143" s="238"/>
      <c r="BS143" s="238"/>
      <c r="BT143" s="238"/>
      <c r="BU143" s="238"/>
      <c r="BV143" s="238"/>
      <c r="BW143" s="238"/>
      <c r="BX143" s="238"/>
      <c r="BY143" s="238"/>
      <c r="BZ143" s="238"/>
      <c r="CA143" s="238"/>
      <c r="CB143" s="238"/>
      <c r="CC143" s="238"/>
      <c r="CD143" s="238"/>
      <c r="CE143" s="238"/>
      <c r="CF143" s="238"/>
      <c r="CG143" s="238"/>
      <c r="CH143" s="238"/>
      <c r="CI143" s="238"/>
      <c r="CJ143" s="238"/>
      <c r="CK143" s="238"/>
      <c r="CL143" s="238"/>
      <c r="CM143" s="238"/>
      <c r="CN143" s="238"/>
      <c r="CO143" s="238"/>
      <c r="CP143" s="238"/>
      <c r="CQ143" s="238"/>
      <c r="CR143" s="238"/>
      <c r="CS143" s="238"/>
      <c r="CT143" s="238"/>
      <c r="CU143" s="238"/>
      <c r="CV143" s="238"/>
      <c r="CW143" s="238"/>
      <c r="CX143" s="238"/>
      <c r="CY143" s="238"/>
      <c r="CZ143" s="238"/>
      <c r="DA143" s="238"/>
    </row>
    <row r="144" spans="1:105" s="151" customFormat="1" ht="6" hidden="1" customHeight="1"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E144" s="111"/>
      <c r="CF144" s="111"/>
      <c r="CG144" s="111"/>
      <c r="CH144" s="111"/>
      <c r="CI144" s="111"/>
      <c r="CJ144" s="111"/>
      <c r="CK144" s="111"/>
      <c r="CL144" s="111"/>
      <c r="CM144" s="111"/>
      <c r="CN144" s="111"/>
      <c r="CO144" s="111"/>
      <c r="CP144" s="111"/>
      <c r="CQ144" s="111"/>
      <c r="CR144" s="111"/>
      <c r="CS144" s="111"/>
      <c r="CT144" s="111"/>
      <c r="CU144" s="111"/>
      <c r="CV144" s="111"/>
      <c r="CW144" s="111"/>
      <c r="CX144" s="111"/>
      <c r="CY144" s="111"/>
      <c r="CZ144" s="111"/>
      <c r="DA144" s="111"/>
    </row>
    <row r="145" spans="1:105" s="109" customFormat="1" ht="10.5" hidden="1" customHeight="1"/>
    <row r="146" spans="1:105" s="151" customFormat="1" ht="14.25" hidden="1">
      <c r="A146" s="223" t="s">
        <v>404</v>
      </c>
      <c r="B146" s="223"/>
      <c r="C146" s="223"/>
      <c r="D146" s="223"/>
      <c r="E146" s="223"/>
      <c r="F146" s="223"/>
      <c r="G146" s="223"/>
      <c r="H146" s="223"/>
      <c r="I146" s="223"/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23"/>
      <c r="AU146" s="223"/>
      <c r="AV146" s="223"/>
      <c r="AW146" s="223"/>
      <c r="AX146" s="223"/>
      <c r="AY146" s="223"/>
      <c r="AZ146" s="223"/>
      <c r="BA146" s="223"/>
      <c r="BB146" s="223"/>
      <c r="BC146" s="223"/>
      <c r="BD146" s="223"/>
      <c r="BE146" s="223"/>
      <c r="BF146" s="223"/>
      <c r="BG146" s="223"/>
      <c r="BH146" s="223"/>
      <c r="BI146" s="223"/>
      <c r="BJ146" s="223"/>
      <c r="BK146" s="223"/>
      <c r="BL146" s="223"/>
      <c r="BM146" s="223"/>
      <c r="BN146" s="223"/>
      <c r="BO146" s="223"/>
      <c r="BP146" s="223"/>
      <c r="BQ146" s="223"/>
      <c r="BR146" s="223"/>
      <c r="BS146" s="223"/>
      <c r="BT146" s="223"/>
      <c r="BU146" s="223"/>
      <c r="BV146" s="223"/>
      <c r="BW146" s="223"/>
      <c r="BX146" s="223"/>
      <c r="BY146" s="223"/>
      <c r="BZ146" s="223"/>
      <c r="CA146" s="223"/>
      <c r="CB146" s="223"/>
      <c r="CC146" s="223"/>
      <c r="CD146" s="223"/>
      <c r="CE146" s="223"/>
      <c r="CF146" s="223"/>
      <c r="CG146" s="223"/>
      <c r="CH146" s="223"/>
      <c r="CI146" s="223"/>
      <c r="CJ146" s="223"/>
      <c r="CK146" s="223"/>
      <c r="CL146" s="223"/>
      <c r="CM146" s="223"/>
      <c r="CN146" s="223"/>
      <c r="CO146" s="223"/>
      <c r="CP146" s="223"/>
      <c r="CQ146" s="223"/>
      <c r="CR146" s="223"/>
      <c r="CS146" s="223"/>
      <c r="CT146" s="223"/>
      <c r="CU146" s="223"/>
      <c r="CV146" s="223"/>
      <c r="CW146" s="223"/>
      <c r="CX146" s="223"/>
      <c r="CY146" s="223"/>
      <c r="CZ146" s="223"/>
      <c r="DA146" s="223"/>
    </row>
    <row r="147" spans="1:105" s="109" customFormat="1" ht="10.5" hidden="1" customHeight="1"/>
    <row r="148" spans="1:105" s="153" customFormat="1" ht="45" hidden="1" customHeight="1">
      <c r="A148" s="234" t="s">
        <v>329</v>
      </c>
      <c r="B148" s="235"/>
      <c r="C148" s="235"/>
      <c r="D148" s="235"/>
      <c r="E148" s="235"/>
      <c r="F148" s="235"/>
      <c r="G148" s="236"/>
      <c r="H148" s="234" t="s">
        <v>385</v>
      </c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  <c r="S148" s="235"/>
      <c r="T148" s="235"/>
      <c r="U148" s="235"/>
      <c r="V148" s="235"/>
      <c r="W148" s="235"/>
      <c r="X148" s="235"/>
      <c r="Y148" s="235"/>
      <c r="Z148" s="235"/>
      <c r="AA148" s="235"/>
      <c r="AB148" s="235"/>
      <c r="AC148" s="235"/>
      <c r="AD148" s="235"/>
      <c r="AE148" s="235"/>
      <c r="AF148" s="235"/>
      <c r="AG148" s="235"/>
      <c r="AH148" s="235"/>
      <c r="AI148" s="235"/>
      <c r="AJ148" s="235"/>
      <c r="AK148" s="235"/>
      <c r="AL148" s="235"/>
      <c r="AM148" s="235"/>
      <c r="AN148" s="235"/>
      <c r="AO148" s="236"/>
      <c r="AP148" s="234" t="s">
        <v>405</v>
      </c>
      <c r="AQ148" s="235"/>
      <c r="AR148" s="235"/>
      <c r="AS148" s="235"/>
      <c r="AT148" s="235"/>
      <c r="AU148" s="235"/>
      <c r="AV148" s="235"/>
      <c r="AW148" s="235"/>
      <c r="AX148" s="235"/>
      <c r="AY148" s="235"/>
      <c r="AZ148" s="235"/>
      <c r="BA148" s="235"/>
      <c r="BB148" s="235"/>
      <c r="BC148" s="235"/>
      <c r="BD148" s="235"/>
      <c r="BE148" s="236"/>
      <c r="BF148" s="234" t="s">
        <v>406</v>
      </c>
      <c r="BG148" s="235"/>
      <c r="BH148" s="235"/>
      <c r="BI148" s="235"/>
      <c r="BJ148" s="235"/>
      <c r="BK148" s="235"/>
      <c r="BL148" s="235"/>
      <c r="BM148" s="235"/>
      <c r="BN148" s="235"/>
      <c r="BO148" s="235"/>
      <c r="BP148" s="235"/>
      <c r="BQ148" s="235"/>
      <c r="BR148" s="235"/>
      <c r="BS148" s="235"/>
      <c r="BT148" s="235"/>
      <c r="BU148" s="236"/>
      <c r="BV148" s="234" t="s">
        <v>407</v>
      </c>
      <c r="BW148" s="235"/>
      <c r="BX148" s="235"/>
      <c r="BY148" s="235"/>
      <c r="BZ148" s="235"/>
      <c r="CA148" s="235"/>
      <c r="CB148" s="235"/>
      <c r="CC148" s="235"/>
      <c r="CD148" s="235"/>
      <c r="CE148" s="235"/>
      <c r="CF148" s="235"/>
      <c r="CG148" s="235"/>
      <c r="CH148" s="235"/>
      <c r="CI148" s="235"/>
      <c r="CJ148" s="235"/>
      <c r="CK148" s="236"/>
      <c r="CL148" s="234" t="s">
        <v>345</v>
      </c>
      <c r="CM148" s="235"/>
      <c r="CN148" s="235"/>
      <c r="CO148" s="235"/>
      <c r="CP148" s="235"/>
      <c r="CQ148" s="235"/>
      <c r="CR148" s="235"/>
      <c r="CS148" s="235"/>
      <c r="CT148" s="235"/>
      <c r="CU148" s="235"/>
      <c r="CV148" s="235"/>
      <c r="CW148" s="235"/>
      <c r="CX148" s="235"/>
      <c r="CY148" s="235"/>
      <c r="CZ148" s="235"/>
      <c r="DA148" s="236"/>
    </row>
    <row r="149" spans="1:105" s="114" customFormat="1" hidden="1">
      <c r="A149" s="204">
        <v>1</v>
      </c>
      <c r="B149" s="204"/>
      <c r="C149" s="204"/>
      <c r="D149" s="204"/>
      <c r="E149" s="204"/>
      <c r="F149" s="204"/>
      <c r="G149" s="204"/>
      <c r="H149" s="204">
        <v>2</v>
      </c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04"/>
      <c r="AI149" s="204"/>
      <c r="AJ149" s="204"/>
      <c r="AK149" s="204"/>
      <c r="AL149" s="204"/>
      <c r="AM149" s="204"/>
      <c r="AN149" s="204"/>
      <c r="AO149" s="204"/>
      <c r="AP149" s="204">
        <v>3</v>
      </c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>
        <v>4</v>
      </c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>
        <v>5</v>
      </c>
      <c r="BW149" s="204"/>
      <c r="BX149" s="204"/>
      <c r="BY149" s="204"/>
      <c r="BZ149" s="204"/>
      <c r="CA149" s="204"/>
      <c r="CB149" s="204"/>
      <c r="CC149" s="204"/>
      <c r="CD149" s="204"/>
      <c r="CE149" s="204"/>
      <c r="CF149" s="204"/>
      <c r="CG149" s="204"/>
      <c r="CH149" s="204"/>
      <c r="CI149" s="204"/>
      <c r="CJ149" s="204"/>
      <c r="CK149" s="204"/>
      <c r="CL149" s="204">
        <v>6</v>
      </c>
      <c r="CM149" s="204"/>
      <c r="CN149" s="204"/>
      <c r="CO149" s="204"/>
      <c r="CP149" s="204"/>
      <c r="CQ149" s="204"/>
      <c r="CR149" s="204"/>
      <c r="CS149" s="204"/>
      <c r="CT149" s="204"/>
      <c r="CU149" s="204"/>
      <c r="CV149" s="204"/>
      <c r="CW149" s="204"/>
      <c r="CX149" s="204"/>
      <c r="CY149" s="204"/>
      <c r="CZ149" s="204"/>
      <c r="DA149" s="204"/>
    </row>
    <row r="150" spans="1:105" s="115" customFormat="1" ht="15" hidden="1" customHeight="1">
      <c r="A150" s="192"/>
      <c r="B150" s="192"/>
      <c r="C150" s="192"/>
      <c r="D150" s="192"/>
      <c r="E150" s="192"/>
      <c r="F150" s="192"/>
      <c r="G150" s="192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3"/>
      <c r="AO150" s="193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  <c r="BG150" s="195"/>
      <c r="BH150" s="195"/>
      <c r="BI150" s="195"/>
      <c r="BJ150" s="195"/>
      <c r="BK150" s="195"/>
      <c r="BL150" s="195"/>
      <c r="BM150" s="195"/>
      <c r="BN150" s="195"/>
      <c r="BO150" s="195"/>
      <c r="BP150" s="195"/>
      <c r="BQ150" s="195"/>
      <c r="BR150" s="195"/>
      <c r="BS150" s="195"/>
      <c r="BT150" s="195"/>
      <c r="BU150" s="195"/>
      <c r="BV150" s="196"/>
      <c r="BW150" s="196"/>
      <c r="BX150" s="196"/>
      <c r="BY150" s="196"/>
      <c r="BZ150" s="196"/>
      <c r="CA150" s="196"/>
      <c r="CB150" s="196"/>
      <c r="CC150" s="196"/>
      <c r="CD150" s="196"/>
      <c r="CE150" s="196"/>
      <c r="CF150" s="196"/>
      <c r="CG150" s="196"/>
      <c r="CH150" s="196"/>
      <c r="CI150" s="196"/>
      <c r="CJ150" s="196"/>
      <c r="CK150" s="196"/>
      <c r="CL150" s="197"/>
      <c r="CM150" s="197"/>
      <c r="CN150" s="197"/>
      <c r="CO150" s="197"/>
      <c r="CP150" s="197"/>
      <c r="CQ150" s="197"/>
      <c r="CR150" s="197"/>
      <c r="CS150" s="197"/>
      <c r="CT150" s="197"/>
      <c r="CU150" s="197"/>
      <c r="CV150" s="197"/>
      <c r="CW150" s="197"/>
      <c r="CX150" s="197"/>
      <c r="CY150" s="197"/>
      <c r="CZ150" s="197"/>
      <c r="DA150" s="197"/>
    </row>
    <row r="151" spans="1:105" s="115" customFormat="1" ht="39" hidden="1" customHeight="1">
      <c r="A151" s="192"/>
      <c r="B151" s="192"/>
      <c r="C151" s="192"/>
      <c r="D151" s="192"/>
      <c r="E151" s="192"/>
      <c r="F151" s="192"/>
      <c r="G151" s="192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195"/>
      <c r="BG151" s="195"/>
      <c r="BH151" s="195"/>
      <c r="BI151" s="195"/>
      <c r="BJ151" s="195"/>
      <c r="BK151" s="195"/>
      <c r="BL151" s="195"/>
      <c r="BM151" s="195"/>
      <c r="BN151" s="195"/>
      <c r="BO151" s="195"/>
      <c r="BP151" s="195"/>
      <c r="BQ151" s="195"/>
      <c r="BR151" s="195"/>
      <c r="BS151" s="195"/>
      <c r="BT151" s="195"/>
      <c r="BU151" s="195"/>
      <c r="BV151" s="196"/>
      <c r="BW151" s="196"/>
      <c r="BX151" s="196"/>
      <c r="BY151" s="196"/>
      <c r="BZ151" s="196"/>
      <c r="CA151" s="196"/>
      <c r="CB151" s="196"/>
      <c r="CC151" s="196"/>
      <c r="CD151" s="196"/>
      <c r="CE151" s="196"/>
      <c r="CF151" s="196"/>
      <c r="CG151" s="196"/>
      <c r="CH151" s="196"/>
      <c r="CI151" s="196"/>
      <c r="CJ151" s="196"/>
      <c r="CK151" s="196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</row>
    <row r="152" spans="1:105" s="115" customFormat="1" ht="15.75" hidden="1" customHeight="1">
      <c r="A152" s="192"/>
      <c r="B152" s="192"/>
      <c r="C152" s="192"/>
      <c r="D152" s="192"/>
      <c r="E152" s="192"/>
      <c r="F152" s="192"/>
      <c r="G152" s="192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  <c r="BG152" s="195"/>
      <c r="BH152" s="195"/>
      <c r="BI152" s="195"/>
      <c r="BJ152" s="195"/>
      <c r="BK152" s="195"/>
      <c r="BL152" s="195"/>
      <c r="BM152" s="195"/>
      <c r="BN152" s="195"/>
      <c r="BO152" s="195"/>
      <c r="BP152" s="195"/>
      <c r="BQ152" s="195"/>
      <c r="BR152" s="195"/>
      <c r="BS152" s="195"/>
      <c r="BT152" s="195"/>
      <c r="BU152" s="195"/>
      <c r="BV152" s="196"/>
      <c r="BW152" s="196"/>
      <c r="BX152" s="196"/>
      <c r="BY152" s="196"/>
      <c r="BZ152" s="196"/>
      <c r="CA152" s="196"/>
      <c r="CB152" s="196"/>
      <c r="CC152" s="196"/>
      <c r="CD152" s="196"/>
      <c r="CE152" s="196"/>
      <c r="CF152" s="196"/>
      <c r="CG152" s="196"/>
      <c r="CH152" s="196"/>
      <c r="CI152" s="196"/>
      <c r="CJ152" s="196"/>
      <c r="CK152" s="196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</row>
    <row r="153" spans="1:105" s="115" customFormat="1" ht="17.25" hidden="1" customHeight="1">
      <c r="A153" s="192"/>
      <c r="B153" s="192"/>
      <c r="C153" s="192"/>
      <c r="D153" s="192"/>
      <c r="E153" s="192"/>
      <c r="F153" s="192"/>
      <c r="G153" s="192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5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/>
      <c r="BG153" s="195"/>
      <c r="BH153" s="195"/>
      <c r="BI153" s="195"/>
      <c r="BJ153" s="195"/>
      <c r="BK153" s="195"/>
      <c r="BL153" s="195"/>
      <c r="BM153" s="195"/>
      <c r="BN153" s="195"/>
      <c r="BO153" s="195"/>
      <c r="BP153" s="195"/>
      <c r="BQ153" s="195"/>
      <c r="BR153" s="195"/>
      <c r="BS153" s="195"/>
      <c r="BT153" s="195"/>
      <c r="BU153" s="195"/>
      <c r="BV153" s="196"/>
      <c r="BW153" s="196"/>
      <c r="BX153" s="196"/>
      <c r="BY153" s="196"/>
      <c r="BZ153" s="196"/>
      <c r="CA153" s="196"/>
      <c r="CB153" s="196"/>
      <c r="CC153" s="196"/>
      <c r="CD153" s="196"/>
      <c r="CE153" s="196"/>
      <c r="CF153" s="196"/>
      <c r="CG153" s="196"/>
      <c r="CH153" s="196"/>
      <c r="CI153" s="196"/>
      <c r="CJ153" s="196"/>
      <c r="CK153" s="196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</row>
    <row r="154" spans="1:105" s="115" customFormat="1" ht="17.25" hidden="1" customHeight="1">
      <c r="A154" s="192"/>
      <c r="B154" s="192"/>
      <c r="C154" s="192"/>
      <c r="D154" s="192"/>
      <c r="E154" s="192"/>
      <c r="F154" s="192"/>
      <c r="G154" s="192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5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/>
      <c r="BG154" s="195"/>
      <c r="BH154" s="195"/>
      <c r="BI154" s="195"/>
      <c r="BJ154" s="195"/>
      <c r="BK154" s="195"/>
      <c r="BL154" s="195"/>
      <c r="BM154" s="195"/>
      <c r="BN154" s="195"/>
      <c r="BO154" s="195"/>
      <c r="BP154" s="195"/>
      <c r="BQ154" s="195"/>
      <c r="BR154" s="195"/>
      <c r="BS154" s="195"/>
      <c r="BT154" s="195"/>
      <c r="BU154" s="195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7"/>
      <c r="CM154" s="197"/>
      <c r="CN154" s="197"/>
      <c r="CO154" s="197"/>
      <c r="CP154" s="197"/>
      <c r="CQ154" s="197"/>
      <c r="CR154" s="197"/>
      <c r="CS154" s="197"/>
      <c r="CT154" s="197"/>
      <c r="CU154" s="197"/>
      <c r="CV154" s="197"/>
      <c r="CW154" s="197"/>
      <c r="CX154" s="197"/>
      <c r="CY154" s="197"/>
      <c r="CZ154" s="197"/>
      <c r="DA154" s="197"/>
    </row>
    <row r="155" spans="1:105" s="115" customFormat="1" ht="15" hidden="1" customHeight="1">
      <c r="A155" s="192"/>
      <c r="B155" s="192"/>
      <c r="C155" s="192"/>
      <c r="D155" s="192"/>
      <c r="E155" s="192"/>
      <c r="F155" s="192"/>
      <c r="G155" s="192"/>
      <c r="H155" s="237" t="s">
        <v>408</v>
      </c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  <c r="AO155" s="200"/>
      <c r="AP155" s="195" t="s">
        <v>293</v>
      </c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195" t="s">
        <v>293</v>
      </c>
      <c r="BG155" s="195"/>
      <c r="BH155" s="195"/>
      <c r="BI155" s="195"/>
      <c r="BJ155" s="195"/>
      <c r="BK155" s="195"/>
      <c r="BL155" s="195"/>
      <c r="BM155" s="195"/>
      <c r="BN155" s="195"/>
      <c r="BO155" s="195"/>
      <c r="BP155" s="195"/>
      <c r="BQ155" s="195"/>
      <c r="BR155" s="195"/>
      <c r="BS155" s="195"/>
      <c r="BT155" s="195"/>
      <c r="BU155" s="195"/>
      <c r="BV155" s="195" t="s">
        <v>293</v>
      </c>
      <c r="BW155" s="195"/>
      <c r="BX155" s="195"/>
      <c r="BY155" s="195"/>
      <c r="BZ155" s="195"/>
      <c r="CA155" s="195"/>
      <c r="CB155" s="195"/>
      <c r="CC155" s="195"/>
      <c r="CD155" s="195"/>
      <c r="CE155" s="195"/>
      <c r="CF155" s="195"/>
      <c r="CG155" s="195"/>
      <c r="CH155" s="195"/>
      <c r="CI155" s="195"/>
      <c r="CJ155" s="195"/>
      <c r="CK155" s="195"/>
      <c r="CL155" s="197">
        <f>SUM(CL150:DA154)</f>
        <v>0</v>
      </c>
      <c r="CM155" s="197"/>
      <c r="CN155" s="197"/>
      <c r="CO155" s="197"/>
      <c r="CP155" s="197"/>
      <c r="CQ155" s="197"/>
      <c r="CR155" s="197"/>
      <c r="CS155" s="197"/>
      <c r="CT155" s="197"/>
      <c r="CU155" s="197"/>
      <c r="CV155" s="197"/>
      <c r="CW155" s="197"/>
      <c r="CX155" s="197"/>
      <c r="CY155" s="197"/>
      <c r="CZ155" s="197"/>
      <c r="DA155" s="197"/>
    </row>
    <row r="156" spans="1:105" s="109" customFormat="1" ht="10.5" hidden="1" customHeight="1"/>
    <row r="157" spans="1:105" s="151" customFormat="1" ht="14.25" hidden="1">
      <c r="A157" s="223" t="s">
        <v>409</v>
      </c>
      <c r="B157" s="223"/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3"/>
      <c r="AJ157" s="223"/>
      <c r="AK157" s="223"/>
      <c r="AL157" s="223"/>
      <c r="AM157" s="223"/>
      <c r="AN157" s="223"/>
      <c r="AO157" s="223"/>
      <c r="AP157" s="223"/>
      <c r="AQ157" s="223"/>
      <c r="AR157" s="223"/>
      <c r="AS157" s="223"/>
      <c r="AT157" s="223"/>
      <c r="AU157" s="223"/>
      <c r="AV157" s="223"/>
      <c r="AW157" s="223"/>
      <c r="AX157" s="223"/>
      <c r="AY157" s="223"/>
      <c r="AZ157" s="223"/>
      <c r="BA157" s="223"/>
      <c r="BB157" s="223"/>
      <c r="BC157" s="223"/>
      <c r="BD157" s="223"/>
      <c r="BE157" s="223"/>
      <c r="BF157" s="223"/>
      <c r="BG157" s="223"/>
      <c r="BH157" s="223"/>
      <c r="BI157" s="223"/>
      <c r="BJ157" s="223"/>
      <c r="BK157" s="223"/>
      <c r="BL157" s="223"/>
      <c r="BM157" s="223"/>
      <c r="BN157" s="223"/>
      <c r="BO157" s="223"/>
      <c r="BP157" s="223"/>
      <c r="BQ157" s="223"/>
      <c r="BR157" s="223"/>
      <c r="BS157" s="223"/>
      <c r="BT157" s="223"/>
      <c r="BU157" s="223"/>
      <c r="BV157" s="223"/>
      <c r="BW157" s="223"/>
      <c r="BX157" s="223"/>
      <c r="BY157" s="223"/>
      <c r="BZ157" s="223"/>
      <c r="CA157" s="223"/>
      <c r="CB157" s="223"/>
      <c r="CC157" s="223"/>
      <c r="CD157" s="223"/>
      <c r="CE157" s="223"/>
      <c r="CF157" s="223"/>
      <c r="CG157" s="223"/>
      <c r="CH157" s="223"/>
      <c r="CI157" s="223"/>
      <c r="CJ157" s="223"/>
      <c r="CK157" s="223"/>
      <c r="CL157" s="223"/>
      <c r="CM157" s="223"/>
      <c r="CN157" s="223"/>
      <c r="CO157" s="223"/>
      <c r="CP157" s="223"/>
      <c r="CQ157" s="223"/>
      <c r="CR157" s="223"/>
      <c r="CS157" s="223"/>
      <c r="CT157" s="223"/>
      <c r="CU157" s="223"/>
      <c r="CV157" s="223"/>
      <c r="CW157" s="223"/>
      <c r="CX157" s="223"/>
      <c r="CY157" s="223"/>
      <c r="CZ157" s="223"/>
      <c r="DA157" s="223"/>
    </row>
    <row r="158" spans="1:105" s="109" customFormat="1" ht="10.5" hidden="1" customHeight="1"/>
    <row r="159" spans="1:105" s="153" customFormat="1" ht="45" hidden="1" customHeight="1">
      <c r="A159" s="201" t="s">
        <v>329</v>
      </c>
      <c r="B159" s="202"/>
      <c r="C159" s="202"/>
      <c r="D159" s="202"/>
      <c r="E159" s="202"/>
      <c r="F159" s="202"/>
      <c r="G159" s="203"/>
      <c r="H159" s="201" t="s">
        <v>385</v>
      </c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202"/>
      <c r="AM159" s="202"/>
      <c r="AN159" s="202"/>
      <c r="AO159" s="202"/>
      <c r="AP159" s="202"/>
      <c r="AQ159" s="202"/>
      <c r="AR159" s="202"/>
      <c r="AS159" s="202"/>
      <c r="AT159" s="202"/>
      <c r="AU159" s="202"/>
      <c r="AV159" s="202"/>
      <c r="AW159" s="202"/>
      <c r="AX159" s="202"/>
      <c r="AY159" s="202"/>
      <c r="AZ159" s="202"/>
      <c r="BA159" s="202"/>
      <c r="BB159" s="202"/>
      <c r="BC159" s="203"/>
      <c r="BD159" s="201" t="s">
        <v>410</v>
      </c>
      <c r="BE159" s="202"/>
      <c r="BF159" s="202"/>
      <c r="BG159" s="202"/>
      <c r="BH159" s="202"/>
      <c r="BI159" s="202"/>
      <c r="BJ159" s="202"/>
      <c r="BK159" s="202"/>
      <c r="BL159" s="202"/>
      <c r="BM159" s="202"/>
      <c r="BN159" s="202"/>
      <c r="BO159" s="202"/>
      <c r="BP159" s="202"/>
      <c r="BQ159" s="202"/>
      <c r="BR159" s="202"/>
      <c r="BS159" s="203"/>
      <c r="BT159" s="201" t="s">
        <v>411</v>
      </c>
      <c r="BU159" s="202"/>
      <c r="BV159" s="202"/>
      <c r="BW159" s="202"/>
      <c r="BX159" s="202"/>
      <c r="BY159" s="202"/>
      <c r="BZ159" s="202"/>
      <c r="CA159" s="202"/>
      <c r="CB159" s="202"/>
      <c r="CC159" s="202"/>
      <c r="CD159" s="202"/>
      <c r="CE159" s="202"/>
      <c r="CF159" s="202"/>
      <c r="CG159" s="202"/>
      <c r="CH159" s="202"/>
      <c r="CI159" s="203"/>
      <c r="CJ159" s="201" t="s">
        <v>341</v>
      </c>
      <c r="CK159" s="202"/>
      <c r="CL159" s="202"/>
      <c r="CM159" s="202"/>
      <c r="CN159" s="202"/>
      <c r="CO159" s="202"/>
      <c r="CP159" s="202"/>
      <c r="CQ159" s="202"/>
      <c r="CR159" s="202"/>
      <c r="CS159" s="202"/>
      <c r="CT159" s="202"/>
      <c r="CU159" s="202"/>
      <c r="CV159" s="202"/>
      <c r="CW159" s="202"/>
      <c r="CX159" s="202"/>
      <c r="CY159" s="202"/>
      <c r="CZ159" s="202"/>
      <c r="DA159" s="203"/>
    </row>
    <row r="160" spans="1:105" s="114" customFormat="1" hidden="1">
      <c r="A160" s="204">
        <v>1</v>
      </c>
      <c r="B160" s="204"/>
      <c r="C160" s="204"/>
      <c r="D160" s="204"/>
      <c r="E160" s="204"/>
      <c r="F160" s="204"/>
      <c r="G160" s="204"/>
      <c r="H160" s="204">
        <v>2</v>
      </c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>
        <v>3</v>
      </c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>
        <v>4</v>
      </c>
      <c r="BU160" s="204"/>
      <c r="BV160" s="204"/>
      <c r="BW160" s="204"/>
      <c r="BX160" s="204"/>
      <c r="BY160" s="204"/>
      <c r="BZ160" s="204"/>
      <c r="CA160" s="204"/>
      <c r="CB160" s="204"/>
      <c r="CC160" s="204"/>
      <c r="CD160" s="204"/>
      <c r="CE160" s="204"/>
      <c r="CF160" s="204"/>
      <c r="CG160" s="204"/>
      <c r="CH160" s="204"/>
      <c r="CI160" s="204"/>
      <c r="CJ160" s="204">
        <v>5</v>
      </c>
      <c r="CK160" s="204"/>
      <c r="CL160" s="204"/>
      <c r="CM160" s="204"/>
      <c r="CN160" s="204"/>
      <c r="CO160" s="204"/>
      <c r="CP160" s="204"/>
      <c r="CQ160" s="204"/>
      <c r="CR160" s="204"/>
      <c r="CS160" s="204"/>
      <c r="CT160" s="204"/>
      <c r="CU160" s="204"/>
      <c r="CV160" s="204"/>
      <c r="CW160" s="204"/>
      <c r="CX160" s="204"/>
      <c r="CY160" s="204"/>
      <c r="CZ160" s="204"/>
      <c r="DA160" s="204"/>
    </row>
    <row r="161" spans="1:105" s="115" customFormat="1" ht="15" hidden="1" customHeight="1">
      <c r="A161" s="192" t="s">
        <v>141</v>
      </c>
      <c r="B161" s="192"/>
      <c r="C161" s="192"/>
      <c r="D161" s="192"/>
      <c r="E161" s="192"/>
      <c r="F161" s="192"/>
      <c r="G161" s="192"/>
      <c r="H161" s="193" t="s">
        <v>533</v>
      </c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3"/>
      <c r="AT161" s="193"/>
      <c r="AU161" s="193"/>
      <c r="AV161" s="193"/>
      <c r="AW161" s="193"/>
      <c r="AX161" s="193"/>
      <c r="AY161" s="193"/>
      <c r="AZ161" s="193"/>
      <c r="BA161" s="193"/>
      <c r="BB161" s="193"/>
      <c r="BC161" s="193"/>
      <c r="BD161" s="195"/>
      <c r="BE161" s="195"/>
      <c r="BF161" s="195"/>
      <c r="BG161" s="195"/>
      <c r="BH161" s="195"/>
      <c r="BI161" s="195"/>
      <c r="BJ161" s="195"/>
      <c r="BK161" s="195"/>
      <c r="BL161" s="195"/>
      <c r="BM161" s="195"/>
      <c r="BN161" s="195"/>
      <c r="BO161" s="195"/>
      <c r="BP161" s="195"/>
      <c r="BQ161" s="195"/>
      <c r="BR161" s="195"/>
      <c r="BS161" s="195"/>
      <c r="BT161" s="195"/>
      <c r="BU161" s="195"/>
      <c r="BV161" s="195"/>
      <c r="BW161" s="195"/>
      <c r="BX161" s="195"/>
      <c r="BY161" s="195"/>
      <c r="BZ161" s="195"/>
      <c r="CA161" s="195"/>
      <c r="CB161" s="195"/>
      <c r="CC161" s="195"/>
      <c r="CD161" s="195"/>
      <c r="CE161" s="195"/>
      <c r="CF161" s="195"/>
      <c r="CG161" s="195"/>
      <c r="CH161" s="195"/>
      <c r="CI161" s="195"/>
      <c r="CJ161" s="195"/>
      <c r="CK161" s="195"/>
      <c r="CL161" s="195"/>
      <c r="CM161" s="195"/>
      <c r="CN161" s="195"/>
      <c r="CO161" s="195"/>
      <c r="CP161" s="195"/>
      <c r="CQ161" s="195"/>
      <c r="CR161" s="195"/>
      <c r="CS161" s="195"/>
      <c r="CT161" s="195"/>
      <c r="CU161" s="195"/>
      <c r="CV161" s="195"/>
      <c r="CW161" s="195"/>
      <c r="CX161" s="195"/>
      <c r="CY161" s="195"/>
      <c r="CZ161" s="195"/>
      <c r="DA161" s="195"/>
    </row>
    <row r="162" spans="1:105" s="115" customFormat="1" ht="15" hidden="1" customHeight="1">
      <c r="A162" s="192"/>
      <c r="B162" s="192"/>
      <c r="C162" s="192"/>
      <c r="D162" s="192"/>
      <c r="E162" s="192"/>
      <c r="F162" s="192"/>
      <c r="G162" s="192"/>
      <c r="H162" s="221" t="s">
        <v>336</v>
      </c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  <c r="Z162" s="221"/>
      <c r="AA162" s="221"/>
      <c r="AB162" s="221"/>
      <c r="AC162" s="221"/>
      <c r="AD162" s="221"/>
      <c r="AE162" s="221"/>
      <c r="AF162" s="221"/>
      <c r="AG162" s="221"/>
      <c r="AH162" s="221"/>
      <c r="AI162" s="221"/>
      <c r="AJ162" s="221"/>
      <c r="AK162" s="221"/>
      <c r="AL162" s="221"/>
      <c r="AM162" s="221"/>
      <c r="AN162" s="221"/>
      <c r="AO162" s="221"/>
      <c r="AP162" s="221"/>
      <c r="AQ162" s="221"/>
      <c r="AR162" s="221"/>
      <c r="AS162" s="221"/>
      <c r="AT162" s="221"/>
      <c r="AU162" s="221"/>
      <c r="AV162" s="221"/>
      <c r="AW162" s="221"/>
      <c r="AX162" s="221"/>
      <c r="AY162" s="221"/>
      <c r="AZ162" s="221"/>
      <c r="BA162" s="221"/>
      <c r="BB162" s="221"/>
      <c r="BC162" s="222"/>
      <c r="BD162" s="195"/>
      <c r="BE162" s="195"/>
      <c r="BF162" s="195"/>
      <c r="BG162" s="195"/>
      <c r="BH162" s="195"/>
      <c r="BI162" s="195"/>
      <c r="BJ162" s="195"/>
      <c r="BK162" s="195"/>
      <c r="BL162" s="195"/>
      <c r="BM162" s="195"/>
      <c r="BN162" s="195"/>
      <c r="BO162" s="195"/>
      <c r="BP162" s="195"/>
      <c r="BQ162" s="195"/>
      <c r="BR162" s="195"/>
      <c r="BS162" s="195"/>
      <c r="BT162" s="195"/>
      <c r="BU162" s="195"/>
      <c r="BV162" s="195"/>
      <c r="BW162" s="195"/>
      <c r="BX162" s="195"/>
      <c r="BY162" s="195"/>
      <c r="BZ162" s="195"/>
      <c r="CA162" s="195"/>
      <c r="CB162" s="195"/>
      <c r="CC162" s="195"/>
      <c r="CD162" s="195"/>
      <c r="CE162" s="195"/>
      <c r="CF162" s="195"/>
      <c r="CG162" s="195"/>
      <c r="CH162" s="195"/>
      <c r="CI162" s="195"/>
      <c r="CJ162" s="195">
        <f>SUM(CJ161)</f>
        <v>0</v>
      </c>
      <c r="CK162" s="195"/>
      <c r="CL162" s="195"/>
      <c r="CM162" s="195"/>
      <c r="CN162" s="195"/>
      <c r="CO162" s="195"/>
      <c r="CP162" s="195"/>
      <c r="CQ162" s="195"/>
      <c r="CR162" s="195"/>
      <c r="CS162" s="195"/>
      <c r="CT162" s="195"/>
      <c r="CU162" s="195"/>
      <c r="CV162" s="195"/>
      <c r="CW162" s="195"/>
      <c r="CX162" s="195"/>
      <c r="CY162" s="195"/>
      <c r="CZ162" s="195"/>
      <c r="DA162" s="195"/>
    </row>
    <row r="163" spans="1:105" s="109" customFormat="1" ht="10.5" hidden="1" customHeight="1"/>
    <row r="164" spans="1:105" s="151" customFormat="1" ht="14.25" hidden="1">
      <c r="A164" s="223" t="s">
        <v>412</v>
      </c>
      <c r="B164" s="223"/>
      <c r="C164" s="223"/>
      <c r="D164" s="223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23"/>
      <c r="AX164" s="223"/>
      <c r="AY164" s="223"/>
      <c r="AZ164" s="223"/>
      <c r="BA164" s="223"/>
      <c r="BB164" s="223"/>
      <c r="BC164" s="223"/>
      <c r="BD164" s="223"/>
      <c r="BE164" s="223"/>
      <c r="BF164" s="223"/>
      <c r="BG164" s="223"/>
      <c r="BH164" s="223"/>
      <c r="BI164" s="223"/>
      <c r="BJ164" s="223"/>
      <c r="BK164" s="223"/>
      <c r="BL164" s="223"/>
      <c r="BM164" s="223"/>
      <c r="BN164" s="223"/>
      <c r="BO164" s="223"/>
      <c r="BP164" s="223"/>
      <c r="BQ164" s="223"/>
      <c r="BR164" s="223"/>
      <c r="BS164" s="223"/>
      <c r="BT164" s="223"/>
      <c r="BU164" s="223"/>
      <c r="BV164" s="223"/>
      <c r="BW164" s="223"/>
      <c r="BX164" s="223"/>
      <c r="BY164" s="223"/>
      <c r="BZ164" s="223"/>
      <c r="CA164" s="223"/>
      <c r="CB164" s="223"/>
      <c r="CC164" s="223"/>
      <c r="CD164" s="223"/>
      <c r="CE164" s="223"/>
      <c r="CF164" s="223"/>
      <c r="CG164" s="223"/>
      <c r="CH164" s="223"/>
      <c r="CI164" s="223"/>
      <c r="CJ164" s="223"/>
      <c r="CK164" s="223"/>
      <c r="CL164" s="223"/>
      <c r="CM164" s="223"/>
      <c r="CN164" s="223"/>
      <c r="CO164" s="223"/>
      <c r="CP164" s="223"/>
      <c r="CQ164" s="223"/>
      <c r="CR164" s="223"/>
      <c r="CS164" s="223"/>
      <c r="CT164" s="223"/>
      <c r="CU164" s="223"/>
      <c r="CV164" s="223"/>
      <c r="CW164" s="223"/>
      <c r="CX164" s="223"/>
      <c r="CY164" s="223"/>
      <c r="CZ164" s="223"/>
      <c r="DA164" s="223"/>
    </row>
    <row r="165" spans="1:105" s="109" customFormat="1" ht="10.5" hidden="1" customHeight="1"/>
    <row r="166" spans="1:105" s="153" customFormat="1" ht="45" hidden="1" customHeight="1">
      <c r="A166" s="234" t="s">
        <v>329</v>
      </c>
      <c r="B166" s="235"/>
      <c r="C166" s="235"/>
      <c r="D166" s="235"/>
      <c r="E166" s="235"/>
      <c r="F166" s="235"/>
      <c r="G166" s="236"/>
      <c r="H166" s="234" t="s">
        <v>11</v>
      </c>
      <c r="I166" s="235"/>
      <c r="J166" s="235"/>
      <c r="K166" s="235"/>
      <c r="L166" s="235"/>
      <c r="M166" s="235"/>
      <c r="N166" s="235"/>
      <c r="O166" s="235"/>
      <c r="P166" s="235"/>
      <c r="Q166" s="235"/>
      <c r="R166" s="235"/>
      <c r="S166" s="235"/>
      <c r="T166" s="235"/>
      <c r="U166" s="235"/>
      <c r="V166" s="235"/>
      <c r="W166" s="235"/>
      <c r="X166" s="235"/>
      <c r="Y166" s="235"/>
      <c r="Z166" s="235"/>
      <c r="AA166" s="235"/>
      <c r="AB166" s="235"/>
      <c r="AC166" s="235"/>
      <c r="AD166" s="235"/>
      <c r="AE166" s="235"/>
      <c r="AF166" s="235"/>
      <c r="AG166" s="235"/>
      <c r="AH166" s="235"/>
      <c r="AI166" s="235"/>
      <c r="AJ166" s="235"/>
      <c r="AK166" s="235"/>
      <c r="AL166" s="235"/>
      <c r="AM166" s="235"/>
      <c r="AN166" s="235"/>
      <c r="AO166" s="236"/>
      <c r="AP166" s="234" t="s">
        <v>413</v>
      </c>
      <c r="AQ166" s="235"/>
      <c r="AR166" s="235"/>
      <c r="AS166" s="235"/>
      <c r="AT166" s="235"/>
      <c r="AU166" s="235"/>
      <c r="AV166" s="235"/>
      <c r="AW166" s="235"/>
      <c r="AX166" s="235"/>
      <c r="AY166" s="235"/>
      <c r="AZ166" s="235"/>
      <c r="BA166" s="235"/>
      <c r="BB166" s="235"/>
      <c r="BC166" s="235"/>
      <c r="BD166" s="235"/>
      <c r="BE166" s="236"/>
      <c r="BF166" s="234" t="s">
        <v>414</v>
      </c>
      <c r="BG166" s="235"/>
      <c r="BH166" s="235"/>
      <c r="BI166" s="235"/>
      <c r="BJ166" s="235"/>
      <c r="BK166" s="235"/>
      <c r="BL166" s="235"/>
      <c r="BM166" s="235"/>
      <c r="BN166" s="235"/>
      <c r="BO166" s="235"/>
      <c r="BP166" s="235"/>
      <c r="BQ166" s="235"/>
      <c r="BR166" s="235"/>
      <c r="BS166" s="235"/>
      <c r="BT166" s="235"/>
      <c r="BU166" s="236"/>
      <c r="BV166" s="234" t="s">
        <v>415</v>
      </c>
      <c r="BW166" s="235"/>
      <c r="BX166" s="235"/>
      <c r="BY166" s="235"/>
      <c r="BZ166" s="235"/>
      <c r="CA166" s="235"/>
      <c r="CB166" s="235"/>
      <c r="CC166" s="235"/>
      <c r="CD166" s="235"/>
      <c r="CE166" s="235"/>
      <c r="CF166" s="235"/>
      <c r="CG166" s="235"/>
      <c r="CH166" s="235"/>
      <c r="CI166" s="235"/>
      <c r="CJ166" s="235"/>
      <c r="CK166" s="236"/>
      <c r="CL166" s="234" t="s">
        <v>416</v>
      </c>
      <c r="CM166" s="235"/>
      <c r="CN166" s="235"/>
      <c r="CO166" s="235"/>
      <c r="CP166" s="235"/>
      <c r="CQ166" s="235"/>
      <c r="CR166" s="235"/>
      <c r="CS166" s="235"/>
      <c r="CT166" s="235"/>
      <c r="CU166" s="235"/>
      <c r="CV166" s="235"/>
      <c r="CW166" s="235"/>
      <c r="CX166" s="235"/>
      <c r="CY166" s="235"/>
      <c r="CZ166" s="235"/>
      <c r="DA166" s="236"/>
    </row>
    <row r="167" spans="1:105" s="114" customFormat="1" hidden="1">
      <c r="A167" s="204">
        <v>1</v>
      </c>
      <c r="B167" s="204"/>
      <c r="C167" s="204"/>
      <c r="D167" s="204"/>
      <c r="E167" s="204"/>
      <c r="F167" s="204"/>
      <c r="G167" s="204"/>
      <c r="H167" s="204">
        <v>2</v>
      </c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>
        <v>4</v>
      </c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>
        <v>5</v>
      </c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>
        <v>6</v>
      </c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>
        <v>7</v>
      </c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</row>
    <row r="168" spans="1:105" s="115" customFormat="1" ht="15" hidden="1" customHeight="1">
      <c r="A168" s="192"/>
      <c r="B168" s="192"/>
      <c r="C168" s="192"/>
      <c r="D168" s="192"/>
      <c r="E168" s="192"/>
      <c r="F168" s="192"/>
      <c r="G168" s="192"/>
      <c r="H168" s="193" t="s">
        <v>447</v>
      </c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193"/>
      <c r="AK168" s="193"/>
      <c r="AL168" s="193"/>
      <c r="AM168" s="193"/>
      <c r="AN168" s="193"/>
      <c r="AO168" s="193"/>
      <c r="AP168" s="196"/>
      <c r="AQ168" s="196"/>
      <c r="AR168" s="196"/>
      <c r="AS168" s="196"/>
      <c r="AT168" s="196"/>
      <c r="AU168" s="196"/>
      <c r="AV168" s="196"/>
      <c r="AW168" s="196"/>
      <c r="AX168" s="196"/>
      <c r="AY168" s="196"/>
      <c r="AZ168" s="196"/>
      <c r="BA168" s="196"/>
      <c r="BB168" s="196"/>
      <c r="BC168" s="196"/>
      <c r="BD168" s="196"/>
      <c r="BE168" s="196"/>
      <c r="BF168" s="196"/>
      <c r="BG168" s="196"/>
      <c r="BH168" s="196"/>
      <c r="BI168" s="196"/>
      <c r="BJ168" s="196"/>
      <c r="BK168" s="196"/>
      <c r="BL168" s="196"/>
      <c r="BM168" s="196"/>
      <c r="BN168" s="196"/>
      <c r="BO168" s="196"/>
      <c r="BP168" s="196"/>
      <c r="BQ168" s="196"/>
      <c r="BR168" s="196"/>
      <c r="BS168" s="196"/>
      <c r="BT168" s="196"/>
      <c r="BU168" s="196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  <c r="CH168" s="195"/>
      <c r="CI168" s="195"/>
      <c r="CJ168" s="195"/>
      <c r="CK168" s="195"/>
      <c r="CL168" s="197">
        <f>SUM(CL170:DA172)</f>
        <v>0</v>
      </c>
      <c r="CM168" s="197"/>
      <c r="CN168" s="197"/>
      <c r="CO168" s="197"/>
      <c r="CP168" s="197"/>
      <c r="CQ168" s="197"/>
      <c r="CR168" s="197"/>
      <c r="CS168" s="197"/>
      <c r="CT168" s="197"/>
      <c r="CU168" s="197"/>
      <c r="CV168" s="197"/>
      <c r="CW168" s="197"/>
      <c r="CX168" s="197"/>
      <c r="CY168" s="197"/>
      <c r="CZ168" s="197"/>
      <c r="DA168" s="197"/>
    </row>
    <row r="169" spans="1:105" s="115" customFormat="1" ht="15" hidden="1" customHeight="1">
      <c r="A169" s="192"/>
      <c r="B169" s="192"/>
      <c r="C169" s="192"/>
      <c r="D169" s="192"/>
      <c r="E169" s="192"/>
      <c r="F169" s="192"/>
      <c r="G169" s="192"/>
      <c r="H169" s="232" t="s">
        <v>448</v>
      </c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32"/>
      <c r="Z169" s="232"/>
      <c r="AA169" s="232"/>
      <c r="AB169" s="232"/>
      <c r="AC169" s="232"/>
      <c r="AD169" s="232"/>
      <c r="AE169" s="232"/>
      <c r="AF169" s="232"/>
      <c r="AG169" s="232"/>
      <c r="AH169" s="232"/>
      <c r="AI169" s="232"/>
      <c r="AJ169" s="232"/>
      <c r="AK169" s="232"/>
      <c r="AL169" s="232"/>
      <c r="AM169" s="232"/>
      <c r="AN169" s="232"/>
      <c r="AO169" s="232"/>
      <c r="AP169" s="196"/>
      <c r="AQ169" s="196"/>
      <c r="AR169" s="196"/>
      <c r="AS169" s="196"/>
      <c r="AT169" s="196"/>
      <c r="AU169" s="196"/>
      <c r="AV169" s="196"/>
      <c r="AW169" s="196"/>
      <c r="AX169" s="196"/>
      <c r="AY169" s="196"/>
      <c r="AZ169" s="196"/>
      <c r="BA169" s="196"/>
      <c r="BB169" s="196"/>
      <c r="BC169" s="196"/>
      <c r="BD169" s="196"/>
      <c r="BE169" s="196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5"/>
      <c r="CJ169" s="195"/>
      <c r="CK169" s="195"/>
      <c r="CL169" s="197"/>
      <c r="CM169" s="197"/>
      <c r="CN169" s="197"/>
      <c r="CO169" s="197"/>
      <c r="CP169" s="197"/>
      <c r="CQ169" s="197"/>
      <c r="CR169" s="197"/>
      <c r="CS169" s="197"/>
      <c r="CT169" s="197"/>
      <c r="CU169" s="197"/>
      <c r="CV169" s="197"/>
      <c r="CW169" s="197"/>
      <c r="CX169" s="197"/>
      <c r="CY169" s="197"/>
      <c r="CZ169" s="197"/>
      <c r="DA169" s="197"/>
    </row>
    <row r="170" spans="1:105" s="115" customFormat="1" ht="15" hidden="1" customHeight="1">
      <c r="A170" s="192"/>
      <c r="B170" s="192"/>
      <c r="C170" s="192"/>
      <c r="D170" s="192"/>
      <c r="E170" s="192"/>
      <c r="F170" s="192"/>
      <c r="G170" s="192"/>
      <c r="H170" s="193" t="s">
        <v>509</v>
      </c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6"/>
      <c r="AQ170" s="196"/>
      <c r="AR170" s="196"/>
      <c r="AS170" s="196"/>
      <c r="AT170" s="196"/>
      <c r="AU170" s="196"/>
      <c r="AV170" s="196"/>
      <c r="AW170" s="196"/>
      <c r="AX170" s="196"/>
      <c r="AY170" s="196"/>
      <c r="AZ170" s="196"/>
      <c r="BA170" s="196"/>
      <c r="BB170" s="196"/>
      <c r="BC170" s="196"/>
      <c r="BD170" s="196"/>
      <c r="BE170" s="196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5"/>
      <c r="BQ170" s="195"/>
      <c r="BR170" s="195"/>
      <c r="BS170" s="195"/>
      <c r="BT170" s="195"/>
      <c r="BU170" s="195"/>
      <c r="BV170" s="195"/>
      <c r="BW170" s="195"/>
      <c r="BX170" s="195"/>
      <c r="BY170" s="195"/>
      <c r="BZ170" s="195"/>
      <c r="CA170" s="195"/>
      <c r="CB170" s="195"/>
      <c r="CC170" s="195"/>
      <c r="CD170" s="195"/>
      <c r="CE170" s="195"/>
      <c r="CF170" s="195"/>
      <c r="CG170" s="195"/>
      <c r="CH170" s="195"/>
      <c r="CI170" s="195"/>
      <c r="CJ170" s="195"/>
      <c r="CK170" s="195"/>
      <c r="CL170" s="197">
        <f>AP170*BF170</f>
        <v>0</v>
      </c>
      <c r="CM170" s="197"/>
      <c r="CN170" s="197"/>
      <c r="CO170" s="197"/>
      <c r="CP170" s="197"/>
      <c r="CQ170" s="197"/>
      <c r="CR170" s="197"/>
      <c r="CS170" s="197"/>
      <c r="CT170" s="197"/>
      <c r="CU170" s="197"/>
      <c r="CV170" s="197"/>
      <c r="CW170" s="197"/>
      <c r="CX170" s="197"/>
      <c r="CY170" s="197"/>
      <c r="CZ170" s="197"/>
      <c r="DA170" s="197"/>
    </row>
    <row r="171" spans="1:105" s="115" customFormat="1" ht="15" hidden="1" customHeight="1">
      <c r="A171" s="192"/>
      <c r="B171" s="192"/>
      <c r="C171" s="192"/>
      <c r="D171" s="192"/>
      <c r="E171" s="192"/>
      <c r="F171" s="192"/>
      <c r="G171" s="192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6"/>
      <c r="AQ171" s="196"/>
      <c r="AR171" s="196"/>
      <c r="AS171" s="196"/>
      <c r="AT171" s="196"/>
      <c r="AU171" s="196"/>
      <c r="AV171" s="196"/>
      <c r="AW171" s="196"/>
      <c r="AX171" s="196"/>
      <c r="AY171" s="196"/>
      <c r="AZ171" s="196"/>
      <c r="BA171" s="196"/>
      <c r="BB171" s="196"/>
      <c r="BC171" s="196"/>
      <c r="BD171" s="196"/>
      <c r="BE171" s="196"/>
      <c r="BF171" s="195"/>
      <c r="BG171" s="195"/>
      <c r="BH171" s="195"/>
      <c r="BI171" s="195"/>
      <c r="BJ171" s="195"/>
      <c r="BK171" s="195"/>
      <c r="BL171" s="195"/>
      <c r="BM171" s="195"/>
      <c r="BN171" s="195"/>
      <c r="BO171" s="195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7">
        <f>AP171*BF171</f>
        <v>0</v>
      </c>
      <c r="CM171" s="197"/>
      <c r="CN171" s="197"/>
      <c r="CO171" s="197"/>
      <c r="CP171" s="197"/>
      <c r="CQ171" s="197"/>
      <c r="CR171" s="197"/>
      <c r="CS171" s="197"/>
      <c r="CT171" s="197"/>
      <c r="CU171" s="197"/>
      <c r="CV171" s="197"/>
      <c r="CW171" s="197"/>
      <c r="CX171" s="197"/>
      <c r="CY171" s="197"/>
      <c r="CZ171" s="197"/>
      <c r="DA171" s="197"/>
    </row>
    <row r="172" spans="1:105" s="115" customFormat="1" ht="15" hidden="1" customHeight="1">
      <c r="A172" s="192"/>
      <c r="B172" s="192"/>
      <c r="C172" s="192"/>
      <c r="D172" s="192"/>
      <c r="E172" s="192"/>
      <c r="F172" s="192"/>
      <c r="G172" s="192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6"/>
      <c r="AQ172" s="196"/>
      <c r="AR172" s="196"/>
      <c r="AS172" s="196"/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/>
      <c r="BE172" s="196"/>
      <c r="BF172" s="195"/>
      <c r="BG172" s="195"/>
      <c r="BH172" s="195"/>
      <c r="BI172" s="195"/>
      <c r="BJ172" s="195"/>
      <c r="BK172" s="195"/>
      <c r="BL172" s="195"/>
      <c r="BM172" s="195"/>
      <c r="BN172" s="195"/>
      <c r="BO172" s="195"/>
      <c r="BP172" s="195"/>
      <c r="BQ172" s="195"/>
      <c r="BR172" s="195"/>
      <c r="BS172" s="195"/>
      <c r="BT172" s="195"/>
      <c r="BU172" s="195"/>
      <c r="BV172" s="195"/>
      <c r="BW172" s="195"/>
      <c r="BX172" s="195"/>
      <c r="BY172" s="195"/>
      <c r="BZ172" s="195"/>
      <c r="CA172" s="195"/>
      <c r="CB172" s="195"/>
      <c r="CC172" s="195"/>
      <c r="CD172" s="195"/>
      <c r="CE172" s="195"/>
      <c r="CF172" s="195"/>
      <c r="CG172" s="195"/>
      <c r="CH172" s="195"/>
      <c r="CI172" s="195"/>
      <c r="CJ172" s="195"/>
      <c r="CK172" s="195"/>
      <c r="CL172" s="197">
        <f>AP172*BF172</f>
        <v>0</v>
      </c>
      <c r="CM172" s="197"/>
      <c r="CN172" s="197"/>
      <c r="CO172" s="197"/>
      <c r="CP172" s="197"/>
      <c r="CQ172" s="197"/>
      <c r="CR172" s="197"/>
      <c r="CS172" s="197"/>
      <c r="CT172" s="197"/>
      <c r="CU172" s="197"/>
      <c r="CV172" s="197"/>
      <c r="CW172" s="197"/>
      <c r="CX172" s="197"/>
      <c r="CY172" s="197"/>
      <c r="CZ172" s="197"/>
      <c r="DA172" s="197"/>
    </row>
    <row r="173" spans="1:105" s="115" customFormat="1" ht="15" hidden="1" customHeight="1">
      <c r="A173" s="192"/>
      <c r="B173" s="192"/>
      <c r="C173" s="192"/>
      <c r="D173" s="192"/>
      <c r="E173" s="192"/>
      <c r="F173" s="192"/>
      <c r="G173" s="192"/>
      <c r="H173" s="193" t="s">
        <v>449</v>
      </c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193"/>
      <c r="AK173" s="193"/>
      <c r="AL173" s="193"/>
      <c r="AM173" s="193"/>
      <c r="AN173" s="193"/>
      <c r="AO173" s="193"/>
      <c r="AP173" s="196"/>
      <c r="AQ173" s="196"/>
      <c r="AR173" s="196"/>
      <c r="AS173" s="196"/>
      <c r="AT173" s="196"/>
      <c r="AU173" s="196"/>
      <c r="AV173" s="196"/>
      <c r="AW173" s="196"/>
      <c r="AX173" s="196"/>
      <c r="AY173" s="196"/>
      <c r="AZ173" s="196"/>
      <c r="BA173" s="196"/>
      <c r="BB173" s="196"/>
      <c r="BC173" s="196"/>
      <c r="BD173" s="196"/>
      <c r="BE173" s="196"/>
      <c r="BF173" s="196"/>
      <c r="BG173" s="196"/>
      <c r="BH173" s="196"/>
      <c r="BI173" s="196"/>
      <c r="BJ173" s="196"/>
      <c r="BK173" s="196"/>
      <c r="BL173" s="196"/>
      <c r="BM173" s="196"/>
      <c r="BN173" s="196"/>
      <c r="BO173" s="196"/>
      <c r="BP173" s="196"/>
      <c r="BQ173" s="196"/>
      <c r="BR173" s="196"/>
      <c r="BS173" s="196"/>
      <c r="BT173" s="196"/>
      <c r="BU173" s="196"/>
      <c r="BV173" s="195"/>
      <c r="BW173" s="195"/>
      <c r="BX173" s="195"/>
      <c r="BY173" s="195"/>
      <c r="BZ173" s="195"/>
      <c r="CA173" s="195"/>
      <c r="CB173" s="195"/>
      <c r="CC173" s="195"/>
      <c r="CD173" s="195"/>
      <c r="CE173" s="195"/>
      <c r="CF173" s="195"/>
      <c r="CG173" s="195"/>
      <c r="CH173" s="195"/>
      <c r="CI173" s="195"/>
      <c r="CJ173" s="195"/>
      <c r="CK173" s="195"/>
      <c r="CL173" s="197">
        <f>SUM(CL175:DA178)</f>
        <v>0</v>
      </c>
      <c r="CM173" s="197"/>
      <c r="CN173" s="197"/>
      <c r="CO173" s="197"/>
      <c r="CP173" s="197"/>
      <c r="CQ173" s="197"/>
      <c r="CR173" s="197"/>
      <c r="CS173" s="197"/>
      <c r="CT173" s="197"/>
      <c r="CU173" s="197"/>
      <c r="CV173" s="197"/>
      <c r="CW173" s="197"/>
      <c r="CX173" s="197"/>
      <c r="CY173" s="197"/>
      <c r="CZ173" s="197"/>
      <c r="DA173" s="197"/>
    </row>
    <row r="174" spans="1:105" s="115" customFormat="1" ht="15" hidden="1" customHeight="1">
      <c r="A174" s="192"/>
      <c r="B174" s="192"/>
      <c r="C174" s="192"/>
      <c r="D174" s="192"/>
      <c r="E174" s="192"/>
      <c r="F174" s="192"/>
      <c r="G174" s="192"/>
      <c r="H174" s="232" t="s">
        <v>448</v>
      </c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32"/>
      <c r="AE174" s="232"/>
      <c r="AF174" s="232"/>
      <c r="AG174" s="232"/>
      <c r="AH174" s="232"/>
      <c r="AI174" s="232"/>
      <c r="AJ174" s="232"/>
      <c r="AK174" s="232"/>
      <c r="AL174" s="232"/>
      <c r="AM174" s="232"/>
      <c r="AN174" s="232"/>
      <c r="AO174" s="232"/>
      <c r="AP174" s="196"/>
      <c r="AQ174" s="196"/>
      <c r="AR174" s="196"/>
      <c r="AS174" s="196"/>
      <c r="AT174" s="196"/>
      <c r="AU174" s="196"/>
      <c r="AV174" s="196"/>
      <c r="AW174" s="196"/>
      <c r="AX174" s="196"/>
      <c r="AY174" s="196"/>
      <c r="AZ174" s="196"/>
      <c r="BA174" s="196"/>
      <c r="BB174" s="196"/>
      <c r="BC174" s="196"/>
      <c r="BD174" s="196"/>
      <c r="BE174" s="196"/>
      <c r="BF174" s="196"/>
      <c r="BG174" s="196"/>
      <c r="BH174" s="196"/>
      <c r="BI174" s="196"/>
      <c r="BJ174" s="196"/>
      <c r="BK174" s="196"/>
      <c r="BL174" s="196"/>
      <c r="BM174" s="196"/>
      <c r="BN174" s="196"/>
      <c r="BO174" s="196"/>
      <c r="BP174" s="196"/>
      <c r="BQ174" s="196"/>
      <c r="BR174" s="196"/>
      <c r="BS174" s="196"/>
      <c r="BT174" s="196"/>
      <c r="BU174" s="196"/>
      <c r="BV174" s="195"/>
      <c r="BW174" s="195"/>
      <c r="BX174" s="195"/>
      <c r="BY174" s="195"/>
      <c r="BZ174" s="195"/>
      <c r="CA174" s="195"/>
      <c r="CB174" s="195"/>
      <c r="CC174" s="195"/>
      <c r="CD174" s="195"/>
      <c r="CE174" s="195"/>
      <c r="CF174" s="195"/>
      <c r="CG174" s="195"/>
      <c r="CH174" s="195"/>
      <c r="CI174" s="195"/>
      <c r="CJ174" s="195"/>
      <c r="CK174" s="195"/>
      <c r="CL174" s="198"/>
      <c r="CM174" s="198"/>
      <c r="CN174" s="198"/>
      <c r="CO174" s="198"/>
      <c r="CP174" s="198"/>
      <c r="CQ174" s="198"/>
      <c r="CR174" s="198"/>
      <c r="CS174" s="198"/>
      <c r="CT174" s="198"/>
      <c r="CU174" s="198"/>
      <c r="CV174" s="198"/>
      <c r="CW174" s="198"/>
      <c r="CX174" s="198"/>
      <c r="CY174" s="198"/>
      <c r="CZ174" s="198"/>
      <c r="DA174" s="198"/>
    </row>
    <row r="175" spans="1:105" s="115" customFormat="1" ht="15" hidden="1" customHeight="1">
      <c r="A175" s="192"/>
      <c r="B175" s="192"/>
      <c r="C175" s="192"/>
      <c r="D175" s="192"/>
      <c r="E175" s="192"/>
      <c r="F175" s="192"/>
      <c r="G175" s="192"/>
      <c r="H175" s="193" t="s">
        <v>508</v>
      </c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96"/>
      <c r="AQ175" s="196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196"/>
      <c r="BG175" s="196"/>
      <c r="BH175" s="196"/>
      <c r="BI175" s="196"/>
      <c r="BJ175" s="196"/>
      <c r="BK175" s="196"/>
      <c r="BL175" s="196"/>
      <c r="BM175" s="196"/>
      <c r="BN175" s="196"/>
      <c r="BO175" s="196"/>
      <c r="BP175" s="196"/>
      <c r="BQ175" s="196"/>
      <c r="BR175" s="196"/>
      <c r="BS175" s="196"/>
      <c r="BT175" s="196"/>
      <c r="BU175" s="196"/>
      <c r="BV175" s="195"/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  <c r="CH175" s="195"/>
      <c r="CI175" s="195"/>
      <c r="CJ175" s="195"/>
      <c r="CK175" s="195"/>
      <c r="CL175" s="197">
        <f>AP175*BF175</f>
        <v>0</v>
      </c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</row>
    <row r="176" spans="1:105" s="115" customFormat="1" ht="15" hidden="1" customHeight="1">
      <c r="A176" s="192"/>
      <c r="B176" s="192"/>
      <c r="C176" s="192"/>
      <c r="D176" s="192"/>
      <c r="E176" s="192"/>
      <c r="F176" s="192"/>
      <c r="G176" s="192"/>
      <c r="H176" s="193" t="s">
        <v>509</v>
      </c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  <c r="BB176" s="196"/>
      <c r="BC176" s="196"/>
      <c r="BD176" s="196"/>
      <c r="BE176" s="196"/>
      <c r="BF176" s="196"/>
      <c r="BG176" s="196"/>
      <c r="BH176" s="196"/>
      <c r="BI176" s="196"/>
      <c r="BJ176" s="196"/>
      <c r="BK176" s="196"/>
      <c r="BL176" s="196"/>
      <c r="BM176" s="196"/>
      <c r="BN176" s="196"/>
      <c r="BO176" s="196"/>
      <c r="BP176" s="196"/>
      <c r="BQ176" s="196"/>
      <c r="BR176" s="196"/>
      <c r="BS176" s="196"/>
      <c r="BT176" s="196"/>
      <c r="BU176" s="196"/>
      <c r="BV176" s="195"/>
      <c r="BW176" s="195"/>
      <c r="BX176" s="195"/>
      <c r="BY176" s="195"/>
      <c r="BZ176" s="195"/>
      <c r="CA176" s="195"/>
      <c r="CB176" s="195"/>
      <c r="CC176" s="195"/>
      <c r="CD176" s="195"/>
      <c r="CE176" s="195"/>
      <c r="CF176" s="195"/>
      <c r="CG176" s="195"/>
      <c r="CH176" s="195"/>
      <c r="CI176" s="195"/>
      <c r="CJ176" s="195"/>
      <c r="CK176" s="195"/>
      <c r="CL176" s="197">
        <f>AP176*BF176</f>
        <v>0</v>
      </c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</row>
    <row r="177" spans="1:105" s="115" customFormat="1" ht="15" hidden="1" customHeight="1">
      <c r="A177" s="192"/>
      <c r="B177" s="192"/>
      <c r="C177" s="192"/>
      <c r="D177" s="192"/>
      <c r="E177" s="192"/>
      <c r="F177" s="192"/>
      <c r="G177" s="19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196"/>
      <c r="AQ177" s="196"/>
      <c r="AR177" s="196"/>
      <c r="AS177" s="196"/>
      <c r="AT177" s="196"/>
      <c r="AU177" s="196"/>
      <c r="AV177" s="196"/>
      <c r="AW177" s="196"/>
      <c r="AX177" s="196"/>
      <c r="AY177" s="196"/>
      <c r="AZ177" s="196"/>
      <c r="BA177" s="196"/>
      <c r="BB177" s="196"/>
      <c r="BC177" s="196"/>
      <c r="BD177" s="196"/>
      <c r="BE177" s="196"/>
      <c r="BF177" s="196"/>
      <c r="BG177" s="196"/>
      <c r="BH177" s="196"/>
      <c r="BI177" s="196"/>
      <c r="BJ177" s="196"/>
      <c r="BK177" s="196"/>
      <c r="BL177" s="196"/>
      <c r="BM177" s="196"/>
      <c r="BN177" s="196"/>
      <c r="BO177" s="196"/>
      <c r="BP177" s="196"/>
      <c r="BQ177" s="196"/>
      <c r="BR177" s="196"/>
      <c r="BS177" s="196"/>
      <c r="BT177" s="196"/>
      <c r="BU177" s="196"/>
      <c r="BV177" s="195"/>
      <c r="BW177" s="195"/>
      <c r="BX177" s="195"/>
      <c r="BY177" s="195"/>
      <c r="BZ177" s="195"/>
      <c r="CA177" s="195"/>
      <c r="CB177" s="195"/>
      <c r="CC177" s="195"/>
      <c r="CD177" s="195"/>
      <c r="CE177" s="195"/>
      <c r="CF177" s="195"/>
      <c r="CG177" s="195"/>
      <c r="CH177" s="195"/>
      <c r="CI177" s="195"/>
      <c r="CJ177" s="195"/>
      <c r="CK177" s="195"/>
      <c r="CL177" s="197">
        <f>AP177*BF177</f>
        <v>0</v>
      </c>
      <c r="CM177" s="197"/>
      <c r="CN177" s="197"/>
      <c r="CO177" s="197"/>
      <c r="CP177" s="197"/>
      <c r="CQ177" s="197"/>
      <c r="CR177" s="197"/>
      <c r="CS177" s="197"/>
      <c r="CT177" s="197"/>
      <c r="CU177" s="197"/>
      <c r="CV177" s="197"/>
      <c r="CW177" s="197"/>
      <c r="CX177" s="197"/>
      <c r="CY177" s="197"/>
      <c r="CZ177" s="197"/>
      <c r="DA177" s="197"/>
    </row>
    <row r="178" spans="1:105" s="115" customFormat="1" ht="15" hidden="1" customHeight="1">
      <c r="A178" s="192"/>
      <c r="B178" s="192"/>
      <c r="C178" s="192"/>
      <c r="D178" s="192"/>
      <c r="E178" s="192"/>
      <c r="F178" s="192"/>
      <c r="G178" s="19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U178" s="232"/>
      <c r="V178" s="232"/>
      <c r="W178" s="232"/>
      <c r="X178" s="232"/>
      <c r="Y178" s="232"/>
      <c r="Z178" s="232"/>
      <c r="AA178" s="232"/>
      <c r="AB178" s="232"/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/>
      <c r="BG178" s="196"/>
      <c r="BH178" s="196"/>
      <c r="BI178" s="196"/>
      <c r="BJ178" s="196"/>
      <c r="BK178" s="196"/>
      <c r="BL178" s="196"/>
      <c r="BM178" s="196"/>
      <c r="BN178" s="196"/>
      <c r="BO178" s="196"/>
      <c r="BP178" s="196"/>
      <c r="BQ178" s="196"/>
      <c r="BR178" s="196"/>
      <c r="BS178" s="196"/>
      <c r="BT178" s="196"/>
      <c r="BU178" s="196"/>
      <c r="BV178" s="195"/>
      <c r="BW178" s="195"/>
      <c r="BX178" s="195"/>
      <c r="BY178" s="195"/>
      <c r="BZ178" s="195"/>
      <c r="CA178" s="195"/>
      <c r="CB178" s="195"/>
      <c r="CC178" s="195"/>
      <c r="CD178" s="195"/>
      <c r="CE178" s="195"/>
      <c r="CF178" s="195"/>
      <c r="CG178" s="195"/>
      <c r="CH178" s="195"/>
      <c r="CI178" s="195"/>
      <c r="CJ178" s="195"/>
      <c r="CK178" s="195"/>
      <c r="CL178" s="197">
        <f>AP178*BF178</f>
        <v>0</v>
      </c>
      <c r="CM178" s="197"/>
      <c r="CN178" s="197"/>
      <c r="CO178" s="197"/>
      <c r="CP178" s="197"/>
      <c r="CQ178" s="197"/>
      <c r="CR178" s="197"/>
      <c r="CS178" s="197"/>
      <c r="CT178" s="197"/>
      <c r="CU178" s="197"/>
      <c r="CV178" s="197"/>
      <c r="CW178" s="197"/>
      <c r="CX178" s="197"/>
      <c r="CY178" s="197"/>
      <c r="CZ178" s="197"/>
      <c r="DA178" s="197"/>
    </row>
    <row r="179" spans="1:105" s="115" customFormat="1" ht="15" hidden="1" customHeight="1">
      <c r="A179" s="192"/>
      <c r="B179" s="192"/>
      <c r="C179" s="192"/>
      <c r="D179" s="192"/>
      <c r="E179" s="192"/>
      <c r="F179" s="192"/>
      <c r="G179" s="192"/>
      <c r="H179" s="193" t="s">
        <v>450</v>
      </c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3"/>
      <c r="AB179" s="193"/>
      <c r="AC179" s="193"/>
      <c r="AD179" s="193"/>
      <c r="AE179" s="193"/>
      <c r="AF179" s="193"/>
      <c r="AG179" s="193"/>
      <c r="AH179" s="193"/>
      <c r="AI179" s="193"/>
      <c r="AJ179" s="193"/>
      <c r="AK179" s="193"/>
      <c r="AL179" s="193"/>
      <c r="AM179" s="193"/>
      <c r="AN179" s="193"/>
      <c r="AO179" s="193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196"/>
      <c r="BG179" s="196"/>
      <c r="BH179" s="196"/>
      <c r="BI179" s="196"/>
      <c r="BJ179" s="196"/>
      <c r="BK179" s="196"/>
      <c r="BL179" s="196"/>
      <c r="BM179" s="196"/>
      <c r="BN179" s="196"/>
      <c r="BO179" s="196"/>
      <c r="BP179" s="196"/>
      <c r="BQ179" s="196"/>
      <c r="BR179" s="196"/>
      <c r="BS179" s="196"/>
      <c r="BT179" s="196"/>
      <c r="BU179" s="196"/>
      <c r="BV179" s="195"/>
      <c r="BW179" s="195"/>
      <c r="BX179" s="195"/>
      <c r="BY179" s="195"/>
      <c r="BZ179" s="195"/>
      <c r="CA179" s="195"/>
      <c r="CB179" s="195"/>
      <c r="CC179" s="195"/>
      <c r="CD179" s="195"/>
      <c r="CE179" s="195"/>
      <c r="CF179" s="195"/>
      <c r="CG179" s="195"/>
      <c r="CH179" s="195"/>
      <c r="CI179" s="195"/>
      <c r="CJ179" s="195"/>
      <c r="CK179" s="195"/>
      <c r="CL179" s="197">
        <f>SUM(CL181:DA184)</f>
        <v>0</v>
      </c>
      <c r="CM179" s="197"/>
      <c r="CN179" s="197"/>
      <c r="CO179" s="197"/>
      <c r="CP179" s="197"/>
      <c r="CQ179" s="197"/>
      <c r="CR179" s="197"/>
      <c r="CS179" s="197"/>
      <c r="CT179" s="197"/>
      <c r="CU179" s="197"/>
      <c r="CV179" s="197"/>
      <c r="CW179" s="197"/>
      <c r="CX179" s="197"/>
      <c r="CY179" s="197"/>
      <c r="CZ179" s="197"/>
      <c r="DA179" s="197"/>
    </row>
    <row r="180" spans="1:105" s="115" customFormat="1" ht="15" hidden="1" customHeight="1">
      <c r="A180" s="192"/>
      <c r="B180" s="192"/>
      <c r="C180" s="192"/>
      <c r="D180" s="192"/>
      <c r="E180" s="192"/>
      <c r="F180" s="192"/>
      <c r="G180" s="192"/>
      <c r="H180" s="232" t="s">
        <v>448</v>
      </c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  <c r="W180" s="232"/>
      <c r="X180" s="232"/>
      <c r="Y180" s="232"/>
      <c r="Z180" s="232"/>
      <c r="AA180" s="232"/>
      <c r="AB180" s="232"/>
      <c r="AC180" s="232"/>
      <c r="AD180" s="232"/>
      <c r="AE180" s="232"/>
      <c r="AF180" s="232"/>
      <c r="AG180" s="232"/>
      <c r="AH180" s="232"/>
      <c r="AI180" s="232"/>
      <c r="AJ180" s="232"/>
      <c r="AK180" s="232"/>
      <c r="AL180" s="232"/>
      <c r="AM180" s="232"/>
      <c r="AN180" s="232"/>
      <c r="AO180" s="232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196"/>
      <c r="BG180" s="196"/>
      <c r="BH180" s="196"/>
      <c r="BI180" s="196"/>
      <c r="BJ180" s="196"/>
      <c r="BK180" s="196"/>
      <c r="BL180" s="196"/>
      <c r="BM180" s="196"/>
      <c r="BN180" s="196"/>
      <c r="BO180" s="196"/>
      <c r="BP180" s="196"/>
      <c r="BQ180" s="196"/>
      <c r="BR180" s="196"/>
      <c r="BS180" s="196"/>
      <c r="BT180" s="196"/>
      <c r="BU180" s="196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8"/>
      <c r="CM180" s="198"/>
      <c r="CN180" s="198"/>
      <c r="CO180" s="198"/>
      <c r="CP180" s="198"/>
      <c r="CQ180" s="198"/>
      <c r="CR180" s="198"/>
      <c r="CS180" s="198"/>
      <c r="CT180" s="198"/>
      <c r="CU180" s="198"/>
      <c r="CV180" s="198"/>
      <c r="CW180" s="198"/>
      <c r="CX180" s="198"/>
      <c r="CY180" s="198"/>
      <c r="CZ180" s="198"/>
      <c r="DA180" s="198"/>
    </row>
    <row r="181" spans="1:105" s="115" customFormat="1" ht="15" hidden="1" customHeight="1">
      <c r="A181" s="192"/>
      <c r="B181" s="192"/>
      <c r="C181" s="192"/>
      <c r="D181" s="192"/>
      <c r="E181" s="192"/>
      <c r="F181" s="192"/>
      <c r="G181" s="192"/>
      <c r="H181" s="212" t="s">
        <v>510</v>
      </c>
      <c r="I181" s="213"/>
      <c r="J181" s="213"/>
      <c r="K181" s="213"/>
      <c r="L181" s="213"/>
      <c r="M181" s="213"/>
      <c r="N181" s="213"/>
      <c r="O181" s="213"/>
      <c r="P181" s="213"/>
      <c r="Q181" s="213"/>
      <c r="R181" s="213"/>
      <c r="S181" s="213"/>
      <c r="T181" s="213"/>
      <c r="U181" s="213"/>
      <c r="V181" s="213"/>
      <c r="W181" s="213"/>
      <c r="X181" s="213"/>
      <c r="Y181" s="213"/>
      <c r="Z181" s="213"/>
      <c r="AA181" s="213"/>
      <c r="AB181" s="213"/>
      <c r="AC181" s="213"/>
      <c r="AD181" s="213"/>
      <c r="AE181" s="213"/>
      <c r="AF181" s="213"/>
      <c r="AG181" s="213"/>
      <c r="AH181" s="213"/>
      <c r="AI181" s="213"/>
      <c r="AJ181" s="213"/>
      <c r="AK181" s="213"/>
      <c r="AL181" s="213"/>
      <c r="AM181" s="213"/>
      <c r="AN181" s="213"/>
      <c r="AO181" s="214"/>
      <c r="AP181" s="196"/>
      <c r="AQ181" s="196"/>
      <c r="AR181" s="196"/>
      <c r="AS181" s="196"/>
      <c r="AT181" s="196"/>
      <c r="AU181" s="196"/>
      <c r="AV181" s="196"/>
      <c r="AW181" s="196"/>
      <c r="AX181" s="196"/>
      <c r="AY181" s="196"/>
      <c r="AZ181" s="196"/>
      <c r="BA181" s="196"/>
      <c r="BB181" s="196"/>
      <c r="BC181" s="196"/>
      <c r="BD181" s="196"/>
      <c r="BE181" s="196"/>
      <c r="BF181" s="196"/>
      <c r="BG181" s="196"/>
      <c r="BH181" s="196"/>
      <c r="BI181" s="196"/>
      <c r="BJ181" s="196"/>
      <c r="BK181" s="196"/>
      <c r="BL181" s="196"/>
      <c r="BM181" s="196"/>
      <c r="BN181" s="196"/>
      <c r="BO181" s="196"/>
      <c r="BP181" s="196"/>
      <c r="BQ181" s="196"/>
      <c r="BR181" s="196"/>
      <c r="BS181" s="196"/>
      <c r="BT181" s="196"/>
      <c r="BU181" s="196"/>
      <c r="BV181" s="195"/>
      <c r="BW181" s="195"/>
      <c r="BX181" s="195"/>
      <c r="BY181" s="195"/>
      <c r="BZ181" s="195"/>
      <c r="CA181" s="195"/>
      <c r="CB181" s="195"/>
      <c r="CC181" s="195"/>
      <c r="CD181" s="195"/>
      <c r="CE181" s="195"/>
      <c r="CF181" s="195"/>
      <c r="CG181" s="195"/>
      <c r="CH181" s="195"/>
      <c r="CI181" s="195"/>
      <c r="CJ181" s="195"/>
      <c r="CK181" s="195"/>
      <c r="CL181" s="197">
        <f>AP181*BF181</f>
        <v>0</v>
      </c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</row>
    <row r="182" spans="1:105" s="115" customFormat="1" ht="15" hidden="1" customHeight="1">
      <c r="A182" s="192"/>
      <c r="B182" s="192"/>
      <c r="C182" s="192"/>
      <c r="D182" s="192"/>
      <c r="E182" s="192"/>
      <c r="F182" s="192"/>
      <c r="G182" s="19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32"/>
      <c r="AG182" s="232"/>
      <c r="AH182" s="232"/>
      <c r="AI182" s="232"/>
      <c r="AJ182" s="232"/>
      <c r="AK182" s="232"/>
      <c r="AL182" s="232"/>
      <c r="AM182" s="232"/>
      <c r="AN182" s="232"/>
      <c r="AO182" s="232"/>
      <c r="AP182" s="196"/>
      <c r="AQ182" s="196"/>
      <c r="AR182" s="196"/>
      <c r="AS182" s="196"/>
      <c r="AT182" s="196"/>
      <c r="AU182" s="196"/>
      <c r="AV182" s="196"/>
      <c r="AW182" s="196"/>
      <c r="AX182" s="196"/>
      <c r="AY182" s="196"/>
      <c r="AZ182" s="196"/>
      <c r="BA182" s="196"/>
      <c r="BB182" s="196"/>
      <c r="BC182" s="196"/>
      <c r="BD182" s="196"/>
      <c r="BE182" s="196"/>
      <c r="BF182" s="196"/>
      <c r="BG182" s="196"/>
      <c r="BH182" s="196"/>
      <c r="BI182" s="196"/>
      <c r="BJ182" s="196"/>
      <c r="BK182" s="196"/>
      <c r="BL182" s="196"/>
      <c r="BM182" s="196"/>
      <c r="BN182" s="196"/>
      <c r="BO182" s="196"/>
      <c r="BP182" s="196"/>
      <c r="BQ182" s="196"/>
      <c r="BR182" s="196"/>
      <c r="BS182" s="196"/>
      <c r="BT182" s="196"/>
      <c r="BU182" s="196"/>
      <c r="BV182" s="195"/>
      <c r="BW182" s="195"/>
      <c r="BX182" s="195"/>
      <c r="BY182" s="195"/>
      <c r="BZ182" s="195"/>
      <c r="CA182" s="195"/>
      <c r="CB182" s="195"/>
      <c r="CC182" s="195"/>
      <c r="CD182" s="195"/>
      <c r="CE182" s="195"/>
      <c r="CF182" s="195"/>
      <c r="CG182" s="195"/>
      <c r="CH182" s="195"/>
      <c r="CI182" s="195"/>
      <c r="CJ182" s="195"/>
      <c r="CK182" s="195"/>
      <c r="CL182" s="197">
        <f>AP182*BF182</f>
        <v>0</v>
      </c>
      <c r="CM182" s="197"/>
      <c r="CN182" s="197"/>
      <c r="CO182" s="197"/>
      <c r="CP182" s="197"/>
      <c r="CQ182" s="197"/>
      <c r="CR182" s="197"/>
      <c r="CS182" s="197"/>
      <c r="CT182" s="197"/>
      <c r="CU182" s="197"/>
      <c r="CV182" s="197"/>
      <c r="CW182" s="197"/>
      <c r="CX182" s="197"/>
      <c r="CY182" s="197"/>
      <c r="CZ182" s="197"/>
      <c r="DA182" s="197"/>
    </row>
    <row r="183" spans="1:105" s="115" customFormat="1" ht="15" hidden="1" customHeight="1">
      <c r="A183" s="192"/>
      <c r="B183" s="192"/>
      <c r="C183" s="192"/>
      <c r="D183" s="192"/>
      <c r="E183" s="192"/>
      <c r="F183" s="192"/>
      <c r="G183" s="19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2"/>
      <c r="Z183" s="232"/>
      <c r="AA183" s="232"/>
      <c r="AB183" s="232"/>
      <c r="AC183" s="232"/>
      <c r="AD183" s="232"/>
      <c r="AE183" s="232"/>
      <c r="AF183" s="232"/>
      <c r="AG183" s="232"/>
      <c r="AH183" s="232"/>
      <c r="AI183" s="232"/>
      <c r="AJ183" s="232"/>
      <c r="AK183" s="232"/>
      <c r="AL183" s="232"/>
      <c r="AM183" s="232"/>
      <c r="AN183" s="232"/>
      <c r="AO183" s="232"/>
      <c r="AP183" s="196"/>
      <c r="AQ183" s="196"/>
      <c r="AR183" s="196"/>
      <c r="AS183" s="196"/>
      <c r="AT183" s="196"/>
      <c r="AU183" s="196"/>
      <c r="AV183" s="196"/>
      <c r="AW183" s="196"/>
      <c r="AX183" s="196"/>
      <c r="AY183" s="196"/>
      <c r="AZ183" s="196"/>
      <c r="BA183" s="196"/>
      <c r="BB183" s="196"/>
      <c r="BC183" s="196"/>
      <c r="BD183" s="196"/>
      <c r="BE183" s="196"/>
      <c r="BF183" s="196"/>
      <c r="BG183" s="196"/>
      <c r="BH183" s="196"/>
      <c r="BI183" s="196"/>
      <c r="BJ183" s="196"/>
      <c r="BK183" s="196"/>
      <c r="BL183" s="196"/>
      <c r="BM183" s="196"/>
      <c r="BN183" s="196"/>
      <c r="BO183" s="196"/>
      <c r="BP183" s="196"/>
      <c r="BQ183" s="196"/>
      <c r="BR183" s="196"/>
      <c r="BS183" s="196"/>
      <c r="BT183" s="196"/>
      <c r="BU183" s="196"/>
      <c r="BV183" s="195"/>
      <c r="BW183" s="195"/>
      <c r="BX183" s="195"/>
      <c r="BY183" s="195"/>
      <c r="BZ183" s="195"/>
      <c r="CA183" s="195"/>
      <c r="CB183" s="195"/>
      <c r="CC183" s="195"/>
      <c r="CD183" s="195"/>
      <c r="CE183" s="195"/>
      <c r="CF183" s="195"/>
      <c r="CG183" s="195"/>
      <c r="CH183" s="195"/>
      <c r="CI183" s="195"/>
      <c r="CJ183" s="195"/>
      <c r="CK183" s="195"/>
      <c r="CL183" s="197">
        <f>AP183*BF183</f>
        <v>0</v>
      </c>
      <c r="CM183" s="197"/>
      <c r="CN183" s="197"/>
      <c r="CO183" s="197"/>
      <c r="CP183" s="197"/>
      <c r="CQ183" s="197"/>
      <c r="CR183" s="197"/>
      <c r="CS183" s="197"/>
      <c r="CT183" s="197"/>
      <c r="CU183" s="197"/>
      <c r="CV183" s="197"/>
      <c r="CW183" s="197"/>
      <c r="CX183" s="197"/>
      <c r="CY183" s="197"/>
      <c r="CZ183" s="197"/>
      <c r="DA183" s="197"/>
    </row>
    <row r="184" spans="1:105" s="115" customFormat="1" ht="15" hidden="1" customHeight="1">
      <c r="A184" s="192"/>
      <c r="B184" s="192"/>
      <c r="C184" s="192"/>
      <c r="D184" s="192"/>
      <c r="E184" s="192"/>
      <c r="F184" s="192"/>
      <c r="G184" s="19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  <c r="V184" s="232"/>
      <c r="W184" s="232"/>
      <c r="X184" s="232"/>
      <c r="Y184" s="232"/>
      <c r="Z184" s="232"/>
      <c r="AA184" s="232"/>
      <c r="AB184" s="232"/>
      <c r="AC184" s="232"/>
      <c r="AD184" s="232"/>
      <c r="AE184" s="232"/>
      <c r="AF184" s="232"/>
      <c r="AG184" s="232"/>
      <c r="AH184" s="232"/>
      <c r="AI184" s="232"/>
      <c r="AJ184" s="232"/>
      <c r="AK184" s="232"/>
      <c r="AL184" s="232"/>
      <c r="AM184" s="232"/>
      <c r="AN184" s="232"/>
      <c r="AO184" s="232"/>
      <c r="AP184" s="196"/>
      <c r="AQ184" s="196"/>
      <c r="AR184" s="196"/>
      <c r="AS184" s="196"/>
      <c r="AT184" s="196"/>
      <c r="AU184" s="196"/>
      <c r="AV184" s="196"/>
      <c r="AW184" s="196"/>
      <c r="AX184" s="196"/>
      <c r="AY184" s="196"/>
      <c r="AZ184" s="196"/>
      <c r="BA184" s="196"/>
      <c r="BB184" s="196"/>
      <c r="BC184" s="196"/>
      <c r="BD184" s="196"/>
      <c r="BE184" s="196"/>
      <c r="BF184" s="196"/>
      <c r="BG184" s="196"/>
      <c r="BH184" s="196"/>
      <c r="BI184" s="196"/>
      <c r="BJ184" s="196"/>
      <c r="BK184" s="196"/>
      <c r="BL184" s="196"/>
      <c r="BM184" s="196"/>
      <c r="BN184" s="196"/>
      <c r="BO184" s="196"/>
      <c r="BP184" s="196"/>
      <c r="BQ184" s="196"/>
      <c r="BR184" s="196"/>
      <c r="BS184" s="196"/>
      <c r="BT184" s="196"/>
      <c r="BU184" s="196"/>
      <c r="BV184" s="195"/>
      <c r="BW184" s="195"/>
      <c r="BX184" s="195"/>
      <c r="BY184" s="195"/>
      <c r="BZ184" s="195"/>
      <c r="CA184" s="195"/>
      <c r="CB184" s="195"/>
      <c r="CC184" s="195"/>
      <c r="CD184" s="195"/>
      <c r="CE184" s="195"/>
      <c r="CF184" s="195"/>
      <c r="CG184" s="195"/>
      <c r="CH184" s="195"/>
      <c r="CI184" s="195"/>
      <c r="CJ184" s="195"/>
      <c r="CK184" s="195"/>
      <c r="CL184" s="197">
        <f>AP184*BF184</f>
        <v>0</v>
      </c>
      <c r="CM184" s="197"/>
      <c r="CN184" s="197"/>
      <c r="CO184" s="197"/>
      <c r="CP184" s="197"/>
      <c r="CQ184" s="197"/>
      <c r="CR184" s="197"/>
      <c r="CS184" s="197"/>
      <c r="CT184" s="197"/>
      <c r="CU184" s="197"/>
      <c r="CV184" s="197"/>
      <c r="CW184" s="197"/>
      <c r="CX184" s="197"/>
      <c r="CY184" s="197"/>
      <c r="CZ184" s="197"/>
      <c r="DA184" s="197"/>
    </row>
    <row r="185" spans="1:105" s="115" customFormat="1" ht="15" hidden="1" customHeight="1">
      <c r="A185" s="192"/>
      <c r="B185" s="192"/>
      <c r="C185" s="192"/>
      <c r="D185" s="192"/>
      <c r="E185" s="192"/>
      <c r="F185" s="192"/>
      <c r="G185" s="192"/>
      <c r="H185" s="193" t="s">
        <v>451</v>
      </c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3"/>
      <c r="AF185" s="193"/>
      <c r="AG185" s="193"/>
      <c r="AH185" s="193"/>
      <c r="AI185" s="193"/>
      <c r="AJ185" s="193"/>
      <c r="AK185" s="193"/>
      <c r="AL185" s="193"/>
      <c r="AM185" s="193"/>
      <c r="AN185" s="193"/>
      <c r="AO185" s="193"/>
      <c r="AP185" s="196"/>
      <c r="AQ185" s="196"/>
      <c r="AR185" s="196"/>
      <c r="AS185" s="196"/>
      <c r="AT185" s="196"/>
      <c r="AU185" s="196"/>
      <c r="AV185" s="196"/>
      <c r="AW185" s="196"/>
      <c r="AX185" s="196"/>
      <c r="AY185" s="196"/>
      <c r="AZ185" s="196"/>
      <c r="BA185" s="196"/>
      <c r="BB185" s="196"/>
      <c r="BC185" s="196"/>
      <c r="BD185" s="196"/>
      <c r="BE185" s="196"/>
      <c r="BF185" s="196"/>
      <c r="BG185" s="196"/>
      <c r="BH185" s="196"/>
      <c r="BI185" s="196"/>
      <c r="BJ185" s="196"/>
      <c r="BK185" s="196"/>
      <c r="BL185" s="196"/>
      <c r="BM185" s="196"/>
      <c r="BN185" s="196"/>
      <c r="BO185" s="196"/>
      <c r="BP185" s="196"/>
      <c r="BQ185" s="196"/>
      <c r="BR185" s="196"/>
      <c r="BS185" s="196"/>
      <c r="BT185" s="196"/>
      <c r="BU185" s="196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7">
        <f>SUM(CL187:DA190)</f>
        <v>0</v>
      </c>
      <c r="CM185" s="197"/>
      <c r="CN185" s="197"/>
      <c r="CO185" s="197"/>
      <c r="CP185" s="197"/>
      <c r="CQ185" s="197"/>
      <c r="CR185" s="197"/>
      <c r="CS185" s="197"/>
      <c r="CT185" s="197"/>
      <c r="CU185" s="197"/>
      <c r="CV185" s="197"/>
      <c r="CW185" s="197"/>
      <c r="CX185" s="197"/>
      <c r="CY185" s="197"/>
      <c r="CZ185" s="197"/>
      <c r="DA185" s="197"/>
    </row>
    <row r="186" spans="1:105" s="115" customFormat="1" ht="15" hidden="1" customHeight="1">
      <c r="A186" s="192"/>
      <c r="B186" s="192"/>
      <c r="C186" s="192"/>
      <c r="D186" s="192"/>
      <c r="E186" s="192"/>
      <c r="F186" s="192"/>
      <c r="G186" s="192"/>
      <c r="H186" s="232" t="s">
        <v>448</v>
      </c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2"/>
      <c r="AC186" s="232"/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196"/>
      <c r="BG186" s="196"/>
      <c r="BH186" s="196"/>
      <c r="BI186" s="196"/>
      <c r="BJ186" s="196"/>
      <c r="BK186" s="196"/>
      <c r="BL186" s="196"/>
      <c r="BM186" s="196"/>
      <c r="BN186" s="196"/>
      <c r="BO186" s="196"/>
      <c r="BP186" s="196"/>
      <c r="BQ186" s="196"/>
      <c r="BR186" s="196"/>
      <c r="BS186" s="196"/>
      <c r="BT186" s="196"/>
      <c r="BU186" s="196"/>
      <c r="BV186" s="195"/>
      <c r="BW186" s="195"/>
      <c r="BX186" s="195"/>
      <c r="BY186" s="195"/>
      <c r="BZ186" s="195"/>
      <c r="CA186" s="195"/>
      <c r="CB186" s="195"/>
      <c r="CC186" s="195"/>
      <c r="CD186" s="195"/>
      <c r="CE186" s="195"/>
      <c r="CF186" s="195"/>
      <c r="CG186" s="195"/>
      <c r="CH186" s="195"/>
      <c r="CI186" s="195"/>
      <c r="CJ186" s="195"/>
      <c r="CK186" s="195"/>
      <c r="CL186" s="198"/>
      <c r="CM186" s="198"/>
      <c r="CN186" s="198"/>
      <c r="CO186" s="198"/>
      <c r="CP186" s="198"/>
      <c r="CQ186" s="198"/>
      <c r="CR186" s="198"/>
      <c r="CS186" s="198"/>
      <c r="CT186" s="198"/>
      <c r="CU186" s="198"/>
      <c r="CV186" s="198"/>
      <c r="CW186" s="198"/>
      <c r="CX186" s="198"/>
      <c r="CY186" s="198"/>
      <c r="CZ186" s="198"/>
      <c r="DA186" s="198"/>
    </row>
    <row r="187" spans="1:105" s="115" customFormat="1" ht="15" hidden="1" customHeight="1">
      <c r="A187" s="192"/>
      <c r="B187" s="192"/>
      <c r="C187" s="192"/>
      <c r="D187" s="192"/>
      <c r="E187" s="192"/>
      <c r="F187" s="192"/>
      <c r="G187" s="19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196"/>
      <c r="AQ187" s="196"/>
      <c r="AR187" s="196"/>
      <c r="AS187" s="196"/>
      <c r="AT187" s="196"/>
      <c r="AU187" s="196"/>
      <c r="AV187" s="196"/>
      <c r="AW187" s="196"/>
      <c r="AX187" s="196"/>
      <c r="AY187" s="196"/>
      <c r="AZ187" s="196"/>
      <c r="BA187" s="196"/>
      <c r="BB187" s="196"/>
      <c r="BC187" s="196"/>
      <c r="BD187" s="196"/>
      <c r="BE187" s="196"/>
      <c r="BF187" s="196"/>
      <c r="BG187" s="196"/>
      <c r="BH187" s="196"/>
      <c r="BI187" s="196"/>
      <c r="BJ187" s="196"/>
      <c r="BK187" s="196"/>
      <c r="BL187" s="196"/>
      <c r="BM187" s="196"/>
      <c r="BN187" s="196"/>
      <c r="BO187" s="196"/>
      <c r="BP187" s="196"/>
      <c r="BQ187" s="196"/>
      <c r="BR187" s="196"/>
      <c r="BS187" s="196"/>
      <c r="BT187" s="196"/>
      <c r="BU187" s="196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7">
        <f>AP187*BF187</f>
        <v>0</v>
      </c>
      <c r="CM187" s="197"/>
      <c r="CN187" s="197"/>
      <c r="CO187" s="197"/>
      <c r="CP187" s="197"/>
      <c r="CQ187" s="197"/>
      <c r="CR187" s="197"/>
      <c r="CS187" s="197"/>
      <c r="CT187" s="197"/>
      <c r="CU187" s="197"/>
      <c r="CV187" s="197"/>
      <c r="CW187" s="197"/>
      <c r="CX187" s="197"/>
      <c r="CY187" s="197"/>
      <c r="CZ187" s="197"/>
      <c r="DA187" s="197"/>
    </row>
    <row r="188" spans="1:105" s="115" customFormat="1" ht="15" hidden="1" customHeight="1">
      <c r="A188" s="192"/>
      <c r="B188" s="192"/>
      <c r="C188" s="192"/>
      <c r="D188" s="192"/>
      <c r="E188" s="192"/>
      <c r="F188" s="192"/>
      <c r="G188" s="19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196"/>
      <c r="BH188" s="196"/>
      <c r="BI188" s="196"/>
      <c r="BJ188" s="196"/>
      <c r="BK188" s="196"/>
      <c r="BL188" s="196"/>
      <c r="BM188" s="196"/>
      <c r="BN188" s="196"/>
      <c r="BO188" s="196"/>
      <c r="BP188" s="196"/>
      <c r="BQ188" s="196"/>
      <c r="BR188" s="196"/>
      <c r="BS188" s="196"/>
      <c r="BT188" s="196"/>
      <c r="BU188" s="196"/>
      <c r="BV188" s="195"/>
      <c r="BW188" s="195"/>
      <c r="BX188" s="195"/>
      <c r="BY188" s="195"/>
      <c r="BZ188" s="195"/>
      <c r="CA188" s="195"/>
      <c r="CB188" s="195"/>
      <c r="CC188" s="195"/>
      <c r="CD188" s="195"/>
      <c r="CE188" s="195"/>
      <c r="CF188" s="195"/>
      <c r="CG188" s="195"/>
      <c r="CH188" s="195"/>
      <c r="CI188" s="195"/>
      <c r="CJ188" s="195"/>
      <c r="CK188" s="195"/>
      <c r="CL188" s="197">
        <f>AP188*BF188</f>
        <v>0</v>
      </c>
      <c r="CM188" s="197"/>
      <c r="CN188" s="197"/>
      <c r="CO188" s="197"/>
      <c r="CP188" s="197"/>
      <c r="CQ188" s="197"/>
      <c r="CR188" s="197"/>
      <c r="CS188" s="197"/>
      <c r="CT188" s="197"/>
      <c r="CU188" s="197"/>
      <c r="CV188" s="197"/>
      <c r="CW188" s="197"/>
      <c r="CX188" s="197"/>
      <c r="CY188" s="197"/>
      <c r="CZ188" s="197"/>
      <c r="DA188" s="197"/>
    </row>
    <row r="189" spans="1:105" s="115" customFormat="1" ht="15" hidden="1" customHeight="1">
      <c r="A189" s="192"/>
      <c r="B189" s="192"/>
      <c r="C189" s="192"/>
      <c r="D189" s="192"/>
      <c r="E189" s="192"/>
      <c r="F189" s="192"/>
      <c r="G189" s="19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232"/>
      <c r="AL189" s="232"/>
      <c r="AM189" s="232"/>
      <c r="AN189" s="232"/>
      <c r="AO189" s="232"/>
      <c r="AP189" s="196"/>
      <c r="AQ189" s="196"/>
      <c r="AR189" s="196"/>
      <c r="AS189" s="196"/>
      <c r="AT189" s="196"/>
      <c r="AU189" s="196"/>
      <c r="AV189" s="196"/>
      <c r="AW189" s="196"/>
      <c r="AX189" s="196"/>
      <c r="AY189" s="196"/>
      <c r="AZ189" s="196"/>
      <c r="BA189" s="196"/>
      <c r="BB189" s="196"/>
      <c r="BC189" s="196"/>
      <c r="BD189" s="196"/>
      <c r="BE189" s="196"/>
      <c r="BF189" s="196"/>
      <c r="BG189" s="196"/>
      <c r="BH189" s="196"/>
      <c r="BI189" s="196"/>
      <c r="BJ189" s="196"/>
      <c r="BK189" s="196"/>
      <c r="BL189" s="196"/>
      <c r="BM189" s="196"/>
      <c r="BN189" s="196"/>
      <c r="BO189" s="196"/>
      <c r="BP189" s="196"/>
      <c r="BQ189" s="196"/>
      <c r="BR189" s="196"/>
      <c r="BS189" s="196"/>
      <c r="BT189" s="196"/>
      <c r="BU189" s="196"/>
      <c r="BV189" s="195"/>
      <c r="BW189" s="195"/>
      <c r="BX189" s="195"/>
      <c r="BY189" s="195"/>
      <c r="BZ189" s="195"/>
      <c r="CA189" s="195"/>
      <c r="CB189" s="195"/>
      <c r="CC189" s="195"/>
      <c r="CD189" s="195"/>
      <c r="CE189" s="195"/>
      <c r="CF189" s="195"/>
      <c r="CG189" s="195"/>
      <c r="CH189" s="195"/>
      <c r="CI189" s="195"/>
      <c r="CJ189" s="195"/>
      <c r="CK189" s="195"/>
      <c r="CL189" s="197">
        <f>AP189*BF189</f>
        <v>0</v>
      </c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</row>
    <row r="190" spans="1:105" s="115" customFormat="1" ht="15" hidden="1" customHeight="1">
      <c r="A190" s="192"/>
      <c r="B190" s="192"/>
      <c r="C190" s="192"/>
      <c r="D190" s="192"/>
      <c r="E190" s="192"/>
      <c r="F190" s="192"/>
      <c r="G190" s="19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32"/>
      <c r="AF190" s="232"/>
      <c r="AG190" s="232"/>
      <c r="AH190" s="232"/>
      <c r="AI190" s="232"/>
      <c r="AJ190" s="232"/>
      <c r="AK190" s="232"/>
      <c r="AL190" s="232"/>
      <c r="AM190" s="232"/>
      <c r="AN190" s="232"/>
      <c r="AO190" s="232"/>
      <c r="AP190" s="196"/>
      <c r="AQ190" s="196"/>
      <c r="AR190" s="196"/>
      <c r="AS190" s="196"/>
      <c r="AT190" s="196"/>
      <c r="AU190" s="196"/>
      <c r="AV190" s="196"/>
      <c r="AW190" s="196"/>
      <c r="AX190" s="196"/>
      <c r="AY190" s="196"/>
      <c r="AZ190" s="196"/>
      <c r="BA190" s="196"/>
      <c r="BB190" s="196"/>
      <c r="BC190" s="196"/>
      <c r="BD190" s="196"/>
      <c r="BE190" s="196"/>
      <c r="BF190" s="196"/>
      <c r="BG190" s="196"/>
      <c r="BH190" s="196"/>
      <c r="BI190" s="196"/>
      <c r="BJ190" s="196"/>
      <c r="BK190" s="196"/>
      <c r="BL190" s="196"/>
      <c r="BM190" s="196"/>
      <c r="BN190" s="196"/>
      <c r="BO190" s="196"/>
      <c r="BP190" s="196"/>
      <c r="BQ190" s="196"/>
      <c r="BR190" s="196"/>
      <c r="BS190" s="196"/>
      <c r="BT190" s="196"/>
      <c r="BU190" s="196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7">
        <f>AP190*BF190</f>
        <v>0</v>
      </c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</row>
    <row r="191" spans="1:105" s="115" customFormat="1" ht="15" hidden="1" customHeight="1">
      <c r="A191" s="192"/>
      <c r="B191" s="192"/>
      <c r="C191" s="192"/>
      <c r="D191" s="192"/>
      <c r="E191" s="192"/>
      <c r="F191" s="192"/>
      <c r="G191" s="192"/>
      <c r="H191" s="233" t="s">
        <v>336</v>
      </c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21"/>
      <c r="Z191" s="221"/>
      <c r="AA191" s="221"/>
      <c r="AB191" s="221"/>
      <c r="AC191" s="221"/>
      <c r="AD191" s="221"/>
      <c r="AE191" s="221"/>
      <c r="AF191" s="221"/>
      <c r="AG191" s="221"/>
      <c r="AH191" s="221"/>
      <c r="AI191" s="221"/>
      <c r="AJ191" s="221"/>
      <c r="AK191" s="221"/>
      <c r="AL191" s="221"/>
      <c r="AM191" s="221"/>
      <c r="AN191" s="221"/>
      <c r="AO191" s="222"/>
      <c r="AP191" s="195" t="s">
        <v>293</v>
      </c>
      <c r="AQ191" s="195"/>
      <c r="AR191" s="195"/>
      <c r="AS191" s="195"/>
      <c r="AT191" s="195"/>
      <c r="AU191" s="195"/>
      <c r="AV191" s="195"/>
      <c r="AW191" s="195"/>
      <c r="AX191" s="195"/>
      <c r="AY191" s="195"/>
      <c r="AZ191" s="195"/>
      <c r="BA191" s="195"/>
      <c r="BB191" s="195"/>
      <c r="BC191" s="195"/>
      <c r="BD191" s="195"/>
      <c r="BE191" s="195"/>
      <c r="BF191" s="195" t="s">
        <v>293</v>
      </c>
      <c r="BG191" s="195"/>
      <c r="BH191" s="195"/>
      <c r="BI191" s="195"/>
      <c r="BJ191" s="195"/>
      <c r="BK191" s="195"/>
      <c r="BL191" s="195"/>
      <c r="BM191" s="195"/>
      <c r="BN191" s="195"/>
      <c r="BO191" s="195"/>
      <c r="BP191" s="195"/>
      <c r="BQ191" s="195"/>
      <c r="BR191" s="195"/>
      <c r="BS191" s="195"/>
      <c r="BT191" s="195"/>
      <c r="BU191" s="195"/>
      <c r="BV191" s="195" t="s">
        <v>293</v>
      </c>
      <c r="BW191" s="195"/>
      <c r="BX191" s="195"/>
      <c r="BY191" s="195"/>
      <c r="BZ191" s="195"/>
      <c r="CA191" s="195"/>
      <c r="CB191" s="195"/>
      <c r="CC191" s="195"/>
      <c r="CD191" s="195"/>
      <c r="CE191" s="195"/>
      <c r="CF191" s="195"/>
      <c r="CG191" s="195"/>
      <c r="CH191" s="195"/>
      <c r="CI191" s="195"/>
      <c r="CJ191" s="195"/>
      <c r="CK191" s="195"/>
      <c r="CL191" s="197">
        <f>CL168+CL173+CL179+CL185</f>
        <v>0</v>
      </c>
      <c r="CM191" s="197"/>
      <c r="CN191" s="197"/>
      <c r="CO191" s="197"/>
      <c r="CP191" s="197"/>
      <c r="CQ191" s="197"/>
      <c r="CR191" s="197"/>
      <c r="CS191" s="197"/>
      <c r="CT191" s="197"/>
      <c r="CU191" s="197"/>
      <c r="CV191" s="197"/>
      <c r="CW191" s="197"/>
      <c r="CX191" s="197"/>
      <c r="CY191" s="197"/>
      <c r="CZ191" s="197"/>
      <c r="DA191" s="197"/>
    </row>
    <row r="192" spans="1:105" s="109" customFormat="1" ht="12" customHeight="1"/>
    <row r="193" spans="1:105" s="151" customFormat="1" ht="14.25">
      <c r="A193" s="223" t="s">
        <v>417</v>
      </c>
      <c r="B193" s="223"/>
      <c r="C193" s="223"/>
      <c r="D193" s="223"/>
      <c r="E193" s="223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3"/>
      <c r="AA193" s="223"/>
      <c r="AB193" s="223"/>
      <c r="AC193" s="223"/>
      <c r="AD193" s="223"/>
      <c r="AE193" s="223"/>
      <c r="AF193" s="223"/>
      <c r="AG193" s="223"/>
      <c r="AH193" s="223"/>
      <c r="AI193" s="223"/>
      <c r="AJ193" s="223"/>
      <c r="AK193" s="223"/>
      <c r="AL193" s="223"/>
      <c r="AM193" s="223"/>
      <c r="AN193" s="223"/>
      <c r="AO193" s="223"/>
      <c r="AP193" s="223"/>
      <c r="AQ193" s="223"/>
      <c r="AR193" s="223"/>
      <c r="AS193" s="223"/>
      <c r="AT193" s="223"/>
      <c r="AU193" s="223"/>
      <c r="AV193" s="223"/>
      <c r="AW193" s="223"/>
      <c r="AX193" s="223"/>
      <c r="AY193" s="223"/>
      <c r="AZ193" s="223"/>
      <c r="BA193" s="223"/>
      <c r="BB193" s="223"/>
      <c r="BC193" s="223"/>
      <c r="BD193" s="223"/>
      <c r="BE193" s="223"/>
      <c r="BF193" s="223"/>
      <c r="BG193" s="223"/>
      <c r="BH193" s="223"/>
      <c r="BI193" s="223"/>
      <c r="BJ193" s="223"/>
      <c r="BK193" s="223"/>
      <c r="BL193" s="223"/>
      <c r="BM193" s="223"/>
      <c r="BN193" s="223"/>
      <c r="BO193" s="223"/>
      <c r="BP193" s="223"/>
      <c r="BQ193" s="223"/>
      <c r="BR193" s="223"/>
      <c r="BS193" s="223"/>
      <c r="BT193" s="223"/>
      <c r="BU193" s="223"/>
      <c r="BV193" s="223"/>
      <c r="BW193" s="223"/>
      <c r="BX193" s="223"/>
      <c r="BY193" s="223"/>
      <c r="BZ193" s="223"/>
      <c r="CA193" s="223"/>
      <c r="CB193" s="223"/>
      <c r="CC193" s="223"/>
      <c r="CD193" s="223"/>
      <c r="CE193" s="223"/>
      <c r="CF193" s="223"/>
      <c r="CG193" s="223"/>
      <c r="CH193" s="223"/>
      <c r="CI193" s="223"/>
      <c r="CJ193" s="223"/>
      <c r="CK193" s="223"/>
      <c r="CL193" s="223"/>
      <c r="CM193" s="223"/>
      <c r="CN193" s="223"/>
      <c r="CO193" s="223"/>
      <c r="CP193" s="223"/>
      <c r="CQ193" s="223"/>
      <c r="CR193" s="223"/>
      <c r="CS193" s="223"/>
      <c r="CT193" s="223"/>
      <c r="CU193" s="223"/>
      <c r="CV193" s="223"/>
      <c r="CW193" s="223"/>
      <c r="CX193" s="223"/>
      <c r="CY193" s="223"/>
      <c r="CZ193" s="223"/>
      <c r="DA193" s="223"/>
    </row>
    <row r="194" spans="1:105" s="109" customFormat="1" ht="10.5" customHeight="1"/>
    <row r="195" spans="1:105" s="153" customFormat="1" ht="45" hidden="1" customHeight="1">
      <c r="A195" s="201" t="s">
        <v>329</v>
      </c>
      <c r="B195" s="202"/>
      <c r="C195" s="202"/>
      <c r="D195" s="202"/>
      <c r="E195" s="202"/>
      <c r="F195" s="202"/>
      <c r="G195" s="203"/>
      <c r="H195" s="201" t="s">
        <v>11</v>
      </c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  <c r="AA195" s="202"/>
      <c r="AB195" s="202"/>
      <c r="AC195" s="202"/>
      <c r="AD195" s="202"/>
      <c r="AE195" s="202"/>
      <c r="AF195" s="20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2"/>
      <c r="AS195" s="202"/>
      <c r="AT195" s="202"/>
      <c r="AU195" s="202"/>
      <c r="AV195" s="202"/>
      <c r="AW195" s="202"/>
      <c r="AX195" s="202"/>
      <c r="AY195" s="202"/>
      <c r="AZ195" s="202"/>
      <c r="BA195" s="202"/>
      <c r="BB195" s="202"/>
      <c r="BC195" s="203"/>
      <c r="BD195" s="201" t="s">
        <v>418</v>
      </c>
      <c r="BE195" s="202"/>
      <c r="BF195" s="202"/>
      <c r="BG195" s="202"/>
      <c r="BH195" s="202"/>
      <c r="BI195" s="202"/>
      <c r="BJ195" s="202"/>
      <c r="BK195" s="202"/>
      <c r="BL195" s="202"/>
      <c r="BM195" s="202"/>
      <c r="BN195" s="202"/>
      <c r="BO195" s="202"/>
      <c r="BP195" s="202"/>
      <c r="BQ195" s="202"/>
      <c r="BR195" s="202"/>
      <c r="BS195" s="203"/>
      <c r="BT195" s="201" t="s">
        <v>419</v>
      </c>
      <c r="BU195" s="202"/>
      <c r="BV195" s="202"/>
      <c r="BW195" s="202"/>
      <c r="BX195" s="202"/>
      <c r="BY195" s="202"/>
      <c r="BZ195" s="202"/>
      <c r="CA195" s="202"/>
      <c r="CB195" s="202"/>
      <c r="CC195" s="202"/>
      <c r="CD195" s="202"/>
      <c r="CE195" s="202"/>
      <c r="CF195" s="202"/>
      <c r="CG195" s="202"/>
      <c r="CH195" s="202"/>
      <c r="CI195" s="203"/>
      <c r="CJ195" s="201" t="s">
        <v>420</v>
      </c>
      <c r="CK195" s="202"/>
      <c r="CL195" s="202"/>
      <c r="CM195" s="202"/>
      <c r="CN195" s="202"/>
      <c r="CO195" s="202"/>
      <c r="CP195" s="202"/>
      <c r="CQ195" s="202"/>
      <c r="CR195" s="202"/>
      <c r="CS195" s="202"/>
      <c r="CT195" s="202"/>
      <c r="CU195" s="202"/>
      <c r="CV195" s="202"/>
      <c r="CW195" s="202"/>
      <c r="CX195" s="202"/>
      <c r="CY195" s="202"/>
      <c r="CZ195" s="202"/>
      <c r="DA195" s="203"/>
    </row>
    <row r="196" spans="1:105" s="114" customFormat="1" hidden="1">
      <c r="A196" s="204">
        <v>1</v>
      </c>
      <c r="B196" s="204"/>
      <c r="C196" s="204"/>
      <c r="D196" s="204"/>
      <c r="E196" s="204"/>
      <c r="F196" s="204"/>
      <c r="G196" s="204"/>
      <c r="H196" s="204">
        <v>2</v>
      </c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/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>
        <v>4</v>
      </c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>
        <v>5</v>
      </c>
      <c r="BU196" s="204"/>
      <c r="BV196" s="204"/>
      <c r="BW196" s="204"/>
      <c r="BX196" s="204"/>
      <c r="BY196" s="204"/>
      <c r="BZ196" s="204"/>
      <c r="CA196" s="204"/>
      <c r="CB196" s="204"/>
      <c r="CC196" s="204"/>
      <c r="CD196" s="204"/>
      <c r="CE196" s="204"/>
      <c r="CF196" s="204"/>
      <c r="CG196" s="204"/>
      <c r="CH196" s="204"/>
      <c r="CI196" s="204"/>
      <c r="CJ196" s="204">
        <v>6</v>
      </c>
      <c r="CK196" s="204"/>
      <c r="CL196" s="204"/>
      <c r="CM196" s="204"/>
      <c r="CN196" s="204"/>
      <c r="CO196" s="204"/>
      <c r="CP196" s="204"/>
      <c r="CQ196" s="204"/>
      <c r="CR196" s="204"/>
      <c r="CS196" s="204"/>
      <c r="CT196" s="204"/>
      <c r="CU196" s="204"/>
      <c r="CV196" s="204"/>
      <c r="CW196" s="204"/>
      <c r="CX196" s="204"/>
      <c r="CY196" s="204"/>
      <c r="CZ196" s="204"/>
      <c r="DA196" s="204"/>
    </row>
    <row r="197" spans="1:105" s="115" customFormat="1" ht="15" hidden="1" customHeight="1">
      <c r="A197" s="192"/>
      <c r="B197" s="192"/>
      <c r="C197" s="192"/>
      <c r="D197" s="192"/>
      <c r="E197" s="192"/>
      <c r="F197" s="192"/>
      <c r="G197" s="192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3"/>
      <c r="AK197" s="193"/>
      <c r="AL197" s="193"/>
      <c r="AM197" s="193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5"/>
      <c r="BE197" s="195"/>
      <c r="BF197" s="195"/>
      <c r="BG197" s="195"/>
      <c r="BH197" s="195"/>
      <c r="BI197" s="195"/>
      <c r="BJ197" s="195"/>
      <c r="BK197" s="195"/>
      <c r="BL197" s="195"/>
      <c r="BM197" s="195"/>
      <c r="BN197" s="195"/>
      <c r="BO197" s="195"/>
      <c r="BP197" s="195"/>
      <c r="BQ197" s="195"/>
      <c r="BR197" s="195"/>
      <c r="BS197" s="195"/>
      <c r="BT197" s="195"/>
      <c r="BU197" s="195"/>
      <c r="BV197" s="195"/>
      <c r="BW197" s="195"/>
      <c r="BX197" s="195"/>
      <c r="BY197" s="195"/>
      <c r="BZ197" s="195"/>
      <c r="CA197" s="195"/>
      <c r="CB197" s="195"/>
      <c r="CC197" s="195"/>
      <c r="CD197" s="195"/>
      <c r="CE197" s="195"/>
      <c r="CF197" s="195"/>
      <c r="CG197" s="195"/>
      <c r="CH197" s="195"/>
      <c r="CI197" s="195"/>
      <c r="CJ197" s="195"/>
      <c r="CK197" s="195"/>
      <c r="CL197" s="195"/>
      <c r="CM197" s="195"/>
      <c r="CN197" s="195"/>
      <c r="CO197" s="195"/>
      <c r="CP197" s="195"/>
      <c r="CQ197" s="195"/>
      <c r="CR197" s="195"/>
      <c r="CS197" s="195"/>
      <c r="CT197" s="195"/>
      <c r="CU197" s="195"/>
      <c r="CV197" s="195"/>
      <c r="CW197" s="195"/>
      <c r="CX197" s="195"/>
      <c r="CY197" s="195"/>
      <c r="CZ197" s="195"/>
      <c r="DA197" s="195"/>
    </row>
    <row r="198" spans="1:105" s="115" customFormat="1" ht="15" hidden="1" customHeight="1">
      <c r="A198" s="192"/>
      <c r="B198" s="192"/>
      <c r="C198" s="192"/>
      <c r="D198" s="192"/>
      <c r="E198" s="192"/>
      <c r="F198" s="192"/>
      <c r="G198" s="192"/>
      <c r="H198" s="221" t="s">
        <v>336</v>
      </c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  <c r="AA198" s="221"/>
      <c r="AB198" s="221"/>
      <c r="AC198" s="221"/>
      <c r="AD198" s="221"/>
      <c r="AE198" s="221"/>
      <c r="AF198" s="221"/>
      <c r="AG198" s="221"/>
      <c r="AH198" s="221"/>
      <c r="AI198" s="221"/>
      <c r="AJ198" s="221"/>
      <c r="AK198" s="221"/>
      <c r="AL198" s="221"/>
      <c r="AM198" s="221"/>
      <c r="AN198" s="221"/>
      <c r="AO198" s="221"/>
      <c r="AP198" s="221"/>
      <c r="AQ198" s="221"/>
      <c r="AR198" s="221"/>
      <c r="AS198" s="221"/>
      <c r="AT198" s="221"/>
      <c r="AU198" s="221"/>
      <c r="AV198" s="221"/>
      <c r="AW198" s="221"/>
      <c r="AX198" s="221"/>
      <c r="AY198" s="221"/>
      <c r="AZ198" s="221"/>
      <c r="BA198" s="221"/>
      <c r="BB198" s="221"/>
      <c r="BC198" s="222"/>
      <c r="BD198" s="195" t="s">
        <v>293</v>
      </c>
      <c r="BE198" s="195"/>
      <c r="BF198" s="195"/>
      <c r="BG198" s="195"/>
      <c r="BH198" s="195"/>
      <c r="BI198" s="195"/>
      <c r="BJ198" s="195"/>
      <c r="BK198" s="195"/>
      <c r="BL198" s="195"/>
      <c r="BM198" s="195"/>
      <c r="BN198" s="195"/>
      <c r="BO198" s="195"/>
      <c r="BP198" s="195"/>
      <c r="BQ198" s="195"/>
      <c r="BR198" s="195"/>
      <c r="BS198" s="195"/>
      <c r="BT198" s="195" t="s">
        <v>293</v>
      </c>
      <c r="BU198" s="195"/>
      <c r="BV198" s="195"/>
      <c r="BW198" s="195"/>
      <c r="BX198" s="195"/>
      <c r="BY198" s="195"/>
      <c r="BZ198" s="195"/>
      <c r="CA198" s="195"/>
      <c r="CB198" s="195"/>
      <c r="CC198" s="195"/>
      <c r="CD198" s="195"/>
      <c r="CE198" s="195"/>
      <c r="CF198" s="195"/>
      <c r="CG198" s="195"/>
      <c r="CH198" s="195"/>
      <c r="CI198" s="195"/>
      <c r="CJ198" s="195" t="s">
        <v>293</v>
      </c>
      <c r="CK198" s="195"/>
      <c r="CL198" s="195"/>
      <c r="CM198" s="195"/>
      <c r="CN198" s="195"/>
      <c r="CO198" s="195"/>
      <c r="CP198" s="195"/>
      <c r="CQ198" s="195"/>
      <c r="CR198" s="195"/>
      <c r="CS198" s="195"/>
      <c r="CT198" s="195"/>
      <c r="CU198" s="195"/>
      <c r="CV198" s="195"/>
      <c r="CW198" s="195"/>
      <c r="CX198" s="195"/>
      <c r="CY198" s="195"/>
      <c r="CZ198" s="195"/>
      <c r="DA198" s="195"/>
    </row>
    <row r="199" spans="1:105" s="109" customFormat="1" ht="12" hidden="1" customHeight="1"/>
    <row r="200" spans="1:105" s="151" customFormat="1" ht="14.25" hidden="1">
      <c r="A200" s="223" t="s">
        <v>421</v>
      </c>
      <c r="B200" s="223"/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  <c r="AA200" s="223"/>
      <c r="AB200" s="223"/>
      <c r="AC200" s="223"/>
      <c r="AD200" s="223"/>
      <c r="AE200" s="223"/>
      <c r="AF200" s="223"/>
      <c r="AG200" s="223"/>
      <c r="AH200" s="223"/>
      <c r="AI200" s="223"/>
      <c r="AJ200" s="223"/>
      <c r="AK200" s="223"/>
      <c r="AL200" s="223"/>
      <c r="AM200" s="223"/>
      <c r="AN200" s="223"/>
      <c r="AO200" s="223"/>
      <c r="AP200" s="223"/>
      <c r="AQ200" s="223"/>
      <c r="AR200" s="223"/>
      <c r="AS200" s="223"/>
      <c r="AT200" s="223"/>
      <c r="AU200" s="223"/>
      <c r="AV200" s="223"/>
      <c r="AW200" s="223"/>
      <c r="AX200" s="223"/>
      <c r="AY200" s="223"/>
      <c r="AZ200" s="223"/>
      <c r="BA200" s="223"/>
      <c r="BB200" s="223"/>
      <c r="BC200" s="223"/>
      <c r="BD200" s="223"/>
      <c r="BE200" s="223"/>
      <c r="BF200" s="223"/>
      <c r="BG200" s="223"/>
      <c r="BH200" s="223"/>
      <c r="BI200" s="223"/>
      <c r="BJ200" s="223"/>
      <c r="BK200" s="223"/>
      <c r="BL200" s="223"/>
      <c r="BM200" s="223"/>
      <c r="BN200" s="223"/>
      <c r="BO200" s="223"/>
      <c r="BP200" s="223"/>
      <c r="BQ200" s="223"/>
      <c r="BR200" s="223"/>
      <c r="BS200" s="223"/>
      <c r="BT200" s="223"/>
      <c r="BU200" s="223"/>
      <c r="BV200" s="223"/>
      <c r="BW200" s="223"/>
      <c r="BX200" s="223"/>
      <c r="BY200" s="223"/>
      <c r="BZ200" s="223"/>
      <c r="CA200" s="223"/>
      <c r="CB200" s="223"/>
      <c r="CC200" s="223"/>
      <c r="CD200" s="223"/>
      <c r="CE200" s="223"/>
      <c r="CF200" s="223"/>
      <c r="CG200" s="223"/>
      <c r="CH200" s="223"/>
      <c r="CI200" s="223"/>
      <c r="CJ200" s="223"/>
      <c r="CK200" s="223"/>
      <c r="CL200" s="223"/>
      <c r="CM200" s="223"/>
      <c r="CN200" s="223"/>
      <c r="CO200" s="223"/>
      <c r="CP200" s="223"/>
      <c r="CQ200" s="223"/>
      <c r="CR200" s="223"/>
      <c r="CS200" s="223"/>
      <c r="CT200" s="223"/>
      <c r="CU200" s="223"/>
      <c r="CV200" s="223"/>
      <c r="CW200" s="223"/>
      <c r="CX200" s="223"/>
      <c r="CY200" s="223"/>
      <c r="CZ200" s="223"/>
      <c r="DA200" s="223"/>
    </row>
    <row r="201" spans="1:105" s="109" customFormat="1" ht="10.5" hidden="1" customHeight="1"/>
    <row r="202" spans="1:105" s="153" customFormat="1" ht="45" hidden="1" customHeight="1">
      <c r="A202" s="201" t="s">
        <v>329</v>
      </c>
      <c r="B202" s="202"/>
      <c r="C202" s="202"/>
      <c r="D202" s="202"/>
      <c r="E202" s="202"/>
      <c r="F202" s="202"/>
      <c r="G202" s="203"/>
      <c r="H202" s="201" t="s">
        <v>385</v>
      </c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  <c r="AA202" s="202"/>
      <c r="AB202" s="202"/>
      <c r="AC202" s="202"/>
      <c r="AD202" s="202"/>
      <c r="AE202" s="202"/>
      <c r="AF202" s="202"/>
      <c r="AG202" s="202"/>
      <c r="AH202" s="202"/>
      <c r="AI202" s="202"/>
      <c r="AJ202" s="202"/>
      <c r="AK202" s="202"/>
      <c r="AL202" s="202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3"/>
      <c r="BD202" s="201" t="s">
        <v>422</v>
      </c>
      <c r="BE202" s="202"/>
      <c r="BF202" s="202"/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2"/>
      <c r="BQ202" s="202"/>
      <c r="BR202" s="202"/>
      <c r="BS202" s="203"/>
      <c r="BT202" s="201" t="s">
        <v>423</v>
      </c>
      <c r="BU202" s="202"/>
      <c r="BV202" s="202"/>
      <c r="BW202" s="202"/>
      <c r="BX202" s="202"/>
      <c r="BY202" s="202"/>
      <c r="BZ202" s="202"/>
      <c r="CA202" s="202"/>
      <c r="CB202" s="202"/>
      <c r="CC202" s="202"/>
      <c r="CD202" s="202"/>
      <c r="CE202" s="202"/>
      <c r="CF202" s="202"/>
      <c r="CG202" s="202"/>
      <c r="CH202" s="202"/>
      <c r="CI202" s="203"/>
      <c r="CJ202" s="201" t="s">
        <v>424</v>
      </c>
      <c r="CK202" s="202"/>
      <c r="CL202" s="202"/>
      <c r="CM202" s="202"/>
      <c r="CN202" s="202"/>
      <c r="CO202" s="202"/>
      <c r="CP202" s="202"/>
      <c r="CQ202" s="202"/>
      <c r="CR202" s="202"/>
      <c r="CS202" s="202"/>
      <c r="CT202" s="202"/>
      <c r="CU202" s="202"/>
      <c r="CV202" s="202"/>
      <c r="CW202" s="202"/>
      <c r="CX202" s="202"/>
      <c r="CY202" s="202"/>
      <c r="CZ202" s="202"/>
      <c r="DA202" s="203"/>
    </row>
    <row r="203" spans="1:105" s="114" customFormat="1" hidden="1">
      <c r="A203" s="204">
        <v>1</v>
      </c>
      <c r="B203" s="204"/>
      <c r="C203" s="204"/>
      <c r="D203" s="204"/>
      <c r="E203" s="204"/>
      <c r="F203" s="204"/>
      <c r="G203" s="204"/>
      <c r="H203" s="204">
        <v>2</v>
      </c>
      <c r="I203" s="204"/>
      <c r="J203" s="204"/>
      <c r="K203" s="204"/>
      <c r="L203" s="204"/>
      <c r="M203" s="204"/>
      <c r="N203" s="204"/>
      <c r="O203" s="204"/>
      <c r="P203" s="204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/>
      <c r="AH203" s="204"/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>
        <v>3</v>
      </c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>
        <v>4</v>
      </c>
      <c r="BU203" s="204"/>
      <c r="BV203" s="204"/>
      <c r="BW203" s="204"/>
      <c r="BX203" s="204"/>
      <c r="BY203" s="204"/>
      <c r="BZ203" s="204"/>
      <c r="CA203" s="204"/>
      <c r="CB203" s="204"/>
      <c r="CC203" s="204"/>
      <c r="CD203" s="204"/>
      <c r="CE203" s="204"/>
      <c r="CF203" s="204"/>
      <c r="CG203" s="204"/>
      <c r="CH203" s="204"/>
      <c r="CI203" s="204"/>
      <c r="CJ203" s="204">
        <v>5</v>
      </c>
      <c r="CK203" s="204"/>
      <c r="CL203" s="204"/>
      <c r="CM203" s="204"/>
      <c r="CN203" s="204"/>
      <c r="CO203" s="204"/>
      <c r="CP203" s="204"/>
      <c r="CQ203" s="204"/>
      <c r="CR203" s="204"/>
      <c r="CS203" s="204"/>
      <c r="CT203" s="204"/>
      <c r="CU203" s="204"/>
      <c r="CV203" s="204"/>
      <c r="CW203" s="204"/>
      <c r="CX203" s="204"/>
      <c r="CY203" s="204"/>
      <c r="CZ203" s="204"/>
      <c r="DA203" s="204"/>
    </row>
    <row r="204" spans="1:105" s="115" customFormat="1" ht="26.25" hidden="1" customHeight="1">
      <c r="A204" s="192" t="s">
        <v>141</v>
      </c>
      <c r="B204" s="192"/>
      <c r="C204" s="192"/>
      <c r="D204" s="192"/>
      <c r="E204" s="192"/>
      <c r="F204" s="192"/>
      <c r="G204" s="192"/>
      <c r="H204" s="228" t="s">
        <v>452</v>
      </c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228"/>
      <c r="Z204" s="228"/>
      <c r="AA204" s="228"/>
      <c r="AB204" s="228"/>
      <c r="AC204" s="228"/>
      <c r="AD204" s="228"/>
      <c r="AE204" s="228"/>
      <c r="AF204" s="228"/>
      <c r="AG204" s="228"/>
      <c r="AH204" s="228"/>
      <c r="AI204" s="228"/>
      <c r="AJ204" s="228"/>
      <c r="AK204" s="228"/>
      <c r="AL204" s="228"/>
      <c r="AM204" s="228"/>
      <c r="AN204" s="228"/>
      <c r="AO204" s="228"/>
      <c r="AP204" s="228"/>
      <c r="AQ204" s="228"/>
      <c r="AR204" s="228"/>
      <c r="AS204" s="228"/>
      <c r="AT204" s="228"/>
      <c r="AU204" s="228"/>
      <c r="AV204" s="228"/>
      <c r="AW204" s="228"/>
      <c r="AX204" s="228"/>
      <c r="AY204" s="228"/>
      <c r="AZ204" s="228"/>
      <c r="BA204" s="228"/>
      <c r="BB204" s="228"/>
      <c r="BC204" s="228"/>
      <c r="BD204" s="229"/>
      <c r="BE204" s="229"/>
      <c r="BF204" s="229"/>
      <c r="BG204" s="229"/>
      <c r="BH204" s="229"/>
      <c r="BI204" s="229"/>
      <c r="BJ204" s="229"/>
      <c r="BK204" s="229"/>
      <c r="BL204" s="229"/>
      <c r="BM204" s="229"/>
      <c r="BN204" s="229"/>
      <c r="BO204" s="229"/>
      <c r="BP204" s="229"/>
      <c r="BQ204" s="229"/>
      <c r="BR204" s="229"/>
      <c r="BS204" s="229"/>
      <c r="BT204" s="229"/>
      <c r="BU204" s="229"/>
      <c r="BV204" s="229"/>
      <c r="BW204" s="229"/>
      <c r="BX204" s="229"/>
      <c r="BY204" s="229"/>
      <c r="BZ204" s="229"/>
      <c r="CA204" s="229"/>
      <c r="CB204" s="229"/>
      <c r="CC204" s="229"/>
      <c r="CD204" s="229"/>
      <c r="CE204" s="229"/>
      <c r="CF204" s="229"/>
      <c r="CG204" s="229"/>
      <c r="CH204" s="229"/>
      <c r="CI204" s="229"/>
      <c r="CJ204" s="230"/>
      <c r="CK204" s="230"/>
      <c r="CL204" s="230"/>
      <c r="CM204" s="230"/>
      <c r="CN204" s="230"/>
      <c r="CO204" s="230"/>
      <c r="CP204" s="230"/>
      <c r="CQ204" s="230"/>
      <c r="CR204" s="230"/>
      <c r="CS204" s="230"/>
      <c r="CT204" s="230"/>
      <c r="CU204" s="230"/>
      <c r="CV204" s="230"/>
      <c r="CW204" s="230"/>
      <c r="CX204" s="230"/>
      <c r="CY204" s="230"/>
      <c r="CZ204" s="230"/>
      <c r="DA204" s="230"/>
    </row>
    <row r="205" spans="1:105" s="115" customFormat="1" ht="15" hidden="1" customHeight="1">
      <c r="A205" s="192"/>
      <c r="B205" s="192"/>
      <c r="C205" s="192"/>
      <c r="D205" s="192"/>
      <c r="E205" s="192"/>
      <c r="F205" s="192"/>
      <c r="G205" s="192"/>
      <c r="H205" s="232" t="s">
        <v>453</v>
      </c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2"/>
      <c r="AF205" s="232"/>
      <c r="AG205" s="232"/>
      <c r="AH205" s="232"/>
      <c r="AI205" s="232"/>
      <c r="AJ205" s="232"/>
      <c r="AK205" s="232"/>
      <c r="AL205" s="232"/>
      <c r="AM205" s="232"/>
      <c r="AN205" s="232"/>
      <c r="AO205" s="232"/>
      <c r="AP205" s="232"/>
      <c r="AQ205" s="232"/>
      <c r="AR205" s="232"/>
      <c r="AS205" s="232"/>
      <c r="AT205" s="232"/>
      <c r="AU205" s="232"/>
      <c r="AV205" s="232"/>
      <c r="AW205" s="232"/>
      <c r="AX205" s="232"/>
      <c r="AY205" s="232"/>
      <c r="AZ205" s="232"/>
      <c r="BA205" s="232"/>
      <c r="BB205" s="232"/>
      <c r="BC205" s="232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  <c r="CH205" s="195"/>
      <c r="CI205" s="195"/>
      <c r="CJ205" s="197"/>
      <c r="CK205" s="197"/>
      <c r="CL205" s="197"/>
      <c r="CM205" s="197"/>
      <c r="CN205" s="197"/>
      <c r="CO205" s="197"/>
      <c r="CP205" s="197"/>
      <c r="CQ205" s="197"/>
      <c r="CR205" s="197"/>
      <c r="CS205" s="197"/>
      <c r="CT205" s="197"/>
      <c r="CU205" s="197"/>
      <c r="CV205" s="197"/>
      <c r="CW205" s="197"/>
      <c r="CX205" s="197"/>
      <c r="CY205" s="197"/>
      <c r="CZ205" s="197"/>
      <c r="DA205" s="197"/>
    </row>
    <row r="206" spans="1:105" s="115" customFormat="1" ht="24" hidden="1" customHeight="1">
      <c r="A206" s="192"/>
      <c r="B206" s="192"/>
      <c r="C206" s="192"/>
      <c r="D206" s="192"/>
      <c r="E206" s="192"/>
      <c r="F206" s="192"/>
      <c r="G206" s="192"/>
      <c r="H206" s="232" t="s">
        <v>454</v>
      </c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2"/>
      <c r="U206" s="232"/>
      <c r="V206" s="232"/>
      <c r="W206" s="232"/>
      <c r="X206" s="232"/>
      <c r="Y206" s="232"/>
      <c r="Z206" s="232"/>
      <c r="AA206" s="232"/>
      <c r="AB206" s="232"/>
      <c r="AC206" s="232"/>
      <c r="AD206" s="232"/>
      <c r="AE206" s="232"/>
      <c r="AF206" s="232"/>
      <c r="AG206" s="232"/>
      <c r="AH206" s="232"/>
      <c r="AI206" s="232"/>
      <c r="AJ206" s="232"/>
      <c r="AK206" s="232"/>
      <c r="AL206" s="232"/>
      <c r="AM206" s="232"/>
      <c r="AN206" s="232"/>
      <c r="AO206" s="232"/>
      <c r="AP206" s="232"/>
      <c r="AQ206" s="232"/>
      <c r="AR206" s="232"/>
      <c r="AS206" s="232"/>
      <c r="AT206" s="232"/>
      <c r="AU206" s="232"/>
      <c r="AV206" s="232"/>
      <c r="AW206" s="232"/>
      <c r="AX206" s="232"/>
      <c r="AY206" s="232"/>
      <c r="AZ206" s="232"/>
      <c r="BA206" s="232"/>
      <c r="BB206" s="232"/>
      <c r="BC206" s="232"/>
      <c r="BD206" s="195"/>
      <c r="BE206" s="195"/>
      <c r="BF206" s="195"/>
      <c r="BG206" s="195"/>
      <c r="BH206" s="195"/>
      <c r="BI206" s="195"/>
      <c r="BJ206" s="195"/>
      <c r="BK206" s="195"/>
      <c r="BL206" s="195"/>
      <c r="BM206" s="195"/>
      <c r="BN206" s="195"/>
      <c r="BO206" s="195"/>
      <c r="BP206" s="195"/>
      <c r="BQ206" s="195"/>
      <c r="BR206" s="195"/>
      <c r="BS206" s="195"/>
      <c r="BT206" s="195"/>
      <c r="BU206" s="195"/>
      <c r="BV206" s="195"/>
      <c r="BW206" s="195"/>
      <c r="BX206" s="195"/>
      <c r="BY206" s="195"/>
      <c r="BZ206" s="195"/>
      <c r="CA206" s="195"/>
      <c r="CB206" s="195"/>
      <c r="CC206" s="195"/>
      <c r="CD206" s="195"/>
      <c r="CE206" s="195"/>
      <c r="CF206" s="195"/>
      <c r="CG206" s="195"/>
      <c r="CH206" s="195"/>
      <c r="CI206" s="195"/>
      <c r="CJ206" s="197"/>
      <c r="CK206" s="197"/>
      <c r="CL206" s="197"/>
      <c r="CM206" s="197"/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7"/>
      <c r="CY206" s="197"/>
      <c r="CZ206" s="197"/>
      <c r="DA206" s="197"/>
    </row>
    <row r="207" spans="1:105" s="115" customFormat="1" ht="15" hidden="1" customHeight="1">
      <c r="A207" s="224"/>
      <c r="B207" s="224"/>
      <c r="C207" s="224"/>
      <c r="D207" s="224"/>
      <c r="E207" s="224"/>
      <c r="F207" s="224"/>
      <c r="G207" s="224"/>
      <c r="H207" s="225" t="s">
        <v>455</v>
      </c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25"/>
      <c r="W207" s="225"/>
      <c r="X207" s="225"/>
      <c r="Y207" s="225"/>
      <c r="Z207" s="225"/>
      <c r="AA207" s="225"/>
      <c r="AB207" s="225"/>
      <c r="AC207" s="225"/>
      <c r="AD207" s="225"/>
      <c r="AE207" s="225"/>
      <c r="AF207" s="225"/>
      <c r="AG207" s="225"/>
      <c r="AH207" s="225"/>
      <c r="AI207" s="225"/>
      <c r="AJ207" s="225"/>
      <c r="AK207" s="225"/>
      <c r="AL207" s="225"/>
      <c r="AM207" s="225"/>
      <c r="AN207" s="225"/>
      <c r="AO207" s="225"/>
      <c r="AP207" s="225"/>
      <c r="AQ207" s="225"/>
      <c r="AR207" s="225"/>
      <c r="AS207" s="225"/>
      <c r="AT207" s="225"/>
      <c r="AU207" s="225"/>
      <c r="AV207" s="225"/>
      <c r="AW207" s="225"/>
      <c r="AX207" s="225"/>
      <c r="AY207" s="225"/>
      <c r="AZ207" s="225"/>
      <c r="BA207" s="225"/>
      <c r="BB207" s="225"/>
      <c r="BC207" s="225"/>
      <c r="BD207" s="226"/>
      <c r="BE207" s="226"/>
      <c r="BF207" s="226"/>
      <c r="BG207" s="226"/>
      <c r="BH207" s="226"/>
      <c r="BI207" s="226"/>
      <c r="BJ207" s="226"/>
      <c r="BK207" s="226"/>
      <c r="BL207" s="226"/>
      <c r="BM207" s="226"/>
      <c r="BN207" s="226"/>
      <c r="BO207" s="226"/>
      <c r="BP207" s="226"/>
      <c r="BQ207" s="226"/>
      <c r="BR207" s="226"/>
      <c r="BS207" s="226"/>
      <c r="BT207" s="226"/>
      <c r="BU207" s="226"/>
      <c r="BV207" s="226"/>
      <c r="BW207" s="226"/>
      <c r="BX207" s="226"/>
      <c r="BY207" s="226"/>
      <c r="BZ207" s="226"/>
      <c r="CA207" s="226"/>
      <c r="CB207" s="226"/>
      <c r="CC207" s="226"/>
      <c r="CD207" s="226"/>
      <c r="CE207" s="226"/>
      <c r="CF207" s="226"/>
      <c r="CG207" s="226"/>
      <c r="CH207" s="226"/>
      <c r="CI207" s="226"/>
      <c r="CJ207" s="227"/>
      <c r="CK207" s="227"/>
      <c r="CL207" s="227"/>
      <c r="CM207" s="227"/>
      <c r="CN207" s="227"/>
      <c r="CO207" s="227"/>
      <c r="CP207" s="227"/>
      <c r="CQ207" s="227"/>
      <c r="CR207" s="227"/>
      <c r="CS207" s="227"/>
      <c r="CT207" s="227"/>
      <c r="CU207" s="227"/>
      <c r="CV207" s="227"/>
      <c r="CW207" s="227"/>
      <c r="CX207" s="227"/>
      <c r="CY207" s="227"/>
      <c r="CZ207" s="227"/>
      <c r="DA207" s="227"/>
    </row>
    <row r="208" spans="1:105" s="115" customFormat="1" ht="24.75" hidden="1" customHeight="1">
      <c r="A208" s="224"/>
      <c r="B208" s="224"/>
      <c r="C208" s="224"/>
      <c r="D208" s="224"/>
      <c r="E208" s="224"/>
      <c r="F208" s="224"/>
      <c r="G208" s="224"/>
      <c r="H208" s="225" t="s">
        <v>456</v>
      </c>
      <c r="I208" s="225"/>
      <c r="J208" s="225"/>
      <c r="K208" s="225"/>
      <c r="L208" s="225"/>
      <c r="M208" s="225"/>
      <c r="N208" s="225"/>
      <c r="O208" s="225"/>
      <c r="P208" s="225"/>
      <c r="Q208" s="225"/>
      <c r="R208" s="225"/>
      <c r="S208" s="225"/>
      <c r="T208" s="225"/>
      <c r="U208" s="225"/>
      <c r="V208" s="225"/>
      <c r="W208" s="225"/>
      <c r="X208" s="225"/>
      <c r="Y208" s="225"/>
      <c r="Z208" s="225"/>
      <c r="AA208" s="225"/>
      <c r="AB208" s="225"/>
      <c r="AC208" s="225"/>
      <c r="AD208" s="225"/>
      <c r="AE208" s="225"/>
      <c r="AF208" s="225"/>
      <c r="AG208" s="225"/>
      <c r="AH208" s="225"/>
      <c r="AI208" s="225"/>
      <c r="AJ208" s="225"/>
      <c r="AK208" s="225"/>
      <c r="AL208" s="225"/>
      <c r="AM208" s="225"/>
      <c r="AN208" s="225"/>
      <c r="AO208" s="225"/>
      <c r="AP208" s="225"/>
      <c r="AQ208" s="225"/>
      <c r="AR208" s="225"/>
      <c r="AS208" s="225"/>
      <c r="AT208" s="225"/>
      <c r="AU208" s="225"/>
      <c r="AV208" s="225"/>
      <c r="AW208" s="225"/>
      <c r="AX208" s="225"/>
      <c r="AY208" s="225"/>
      <c r="AZ208" s="225"/>
      <c r="BA208" s="225"/>
      <c r="BB208" s="225"/>
      <c r="BC208" s="225"/>
      <c r="BD208" s="226"/>
      <c r="BE208" s="226"/>
      <c r="BF208" s="226"/>
      <c r="BG208" s="226"/>
      <c r="BH208" s="226"/>
      <c r="BI208" s="226"/>
      <c r="BJ208" s="226"/>
      <c r="BK208" s="226"/>
      <c r="BL208" s="226"/>
      <c r="BM208" s="226"/>
      <c r="BN208" s="226"/>
      <c r="BO208" s="226"/>
      <c r="BP208" s="226"/>
      <c r="BQ208" s="226"/>
      <c r="BR208" s="226"/>
      <c r="BS208" s="226"/>
      <c r="BT208" s="226"/>
      <c r="BU208" s="226"/>
      <c r="BV208" s="226"/>
      <c r="BW208" s="226"/>
      <c r="BX208" s="226"/>
      <c r="BY208" s="226"/>
      <c r="BZ208" s="226"/>
      <c r="CA208" s="226"/>
      <c r="CB208" s="226"/>
      <c r="CC208" s="226"/>
      <c r="CD208" s="226"/>
      <c r="CE208" s="226"/>
      <c r="CF208" s="226"/>
      <c r="CG208" s="226"/>
      <c r="CH208" s="226"/>
      <c r="CI208" s="226"/>
      <c r="CJ208" s="227"/>
      <c r="CK208" s="227"/>
      <c r="CL208" s="227"/>
      <c r="CM208" s="227"/>
      <c r="CN208" s="227"/>
      <c r="CO208" s="227"/>
      <c r="CP208" s="227"/>
      <c r="CQ208" s="227"/>
      <c r="CR208" s="227"/>
      <c r="CS208" s="227"/>
      <c r="CT208" s="227"/>
      <c r="CU208" s="227"/>
      <c r="CV208" s="227"/>
      <c r="CW208" s="227"/>
      <c r="CX208" s="227"/>
      <c r="CY208" s="227"/>
      <c r="CZ208" s="227"/>
      <c r="DA208" s="227"/>
    </row>
    <row r="209" spans="1:105" s="115" customFormat="1" ht="24.75" hidden="1" customHeight="1">
      <c r="A209" s="224" t="s">
        <v>116</v>
      </c>
      <c r="B209" s="224"/>
      <c r="C209" s="224"/>
      <c r="D209" s="224"/>
      <c r="E209" s="224"/>
      <c r="F209" s="224"/>
      <c r="G209" s="224"/>
      <c r="H209" s="231" t="s">
        <v>457</v>
      </c>
      <c r="I209" s="231"/>
      <c r="J209" s="231"/>
      <c r="K209" s="231"/>
      <c r="L209" s="231"/>
      <c r="M209" s="231"/>
      <c r="N209" s="231"/>
      <c r="O209" s="231"/>
      <c r="P209" s="231"/>
      <c r="Q209" s="231"/>
      <c r="R209" s="231"/>
      <c r="S209" s="231"/>
      <c r="T209" s="231"/>
      <c r="U209" s="231"/>
      <c r="V209" s="231"/>
      <c r="W209" s="231"/>
      <c r="X209" s="231"/>
      <c r="Y209" s="231"/>
      <c r="Z209" s="231"/>
      <c r="AA209" s="231"/>
      <c r="AB209" s="231"/>
      <c r="AC209" s="231"/>
      <c r="AD209" s="231"/>
      <c r="AE209" s="231"/>
      <c r="AF209" s="231"/>
      <c r="AG209" s="231"/>
      <c r="AH209" s="231"/>
      <c r="AI209" s="231"/>
      <c r="AJ209" s="231"/>
      <c r="AK209" s="231"/>
      <c r="AL209" s="231"/>
      <c r="AM209" s="231"/>
      <c r="AN209" s="231"/>
      <c r="AO209" s="231"/>
      <c r="AP209" s="231"/>
      <c r="AQ209" s="231"/>
      <c r="AR209" s="231"/>
      <c r="AS209" s="231"/>
      <c r="AT209" s="231"/>
      <c r="AU209" s="231"/>
      <c r="AV209" s="231"/>
      <c r="AW209" s="231"/>
      <c r="AX209" s="231"/>
      <c r="AY209" s="231"/>
      <c r="AZ209" s="231"/>
      <c r="BA209" s="231"/>
      <c r="BB209" s="231"/>
      <c r="BC209" s="231"/>
      <c r="BD209" s="229"/>
      <c r="BE209" s="229"/>
      <c r="BF209" s="229"/>
      <c r="BG209" s="229"/>
      <c r="BH209" s="229"/>
      <c r="BI209" s="229"/>
      <c r="BJ209" s="229"/>
      <c r="BK209" s="229"/>
      <c r="BL209" s="229"/>
      <c r="BM209" s="229"/>
      <c r="BN209" s="229"/>
      <c r="BO209" s="229"/>
      <c r="BP209" s="229"/>
      <c r="BQ209" s="229"/>
      <c r="BR209" s="229"/>
      <c r="BS209" s="229"/>
      <c r="BT209" s="229"/>
      <c r="BU209" s="229"/>
      <c r="BV209" s="229"/>
      <c r="BW209" s="229"/>
      <c r="BX209" s="229"/>
      <c r="BY209" s="229"/>
      <c r="BZ209" s="229"/>
      <c r="CA209" s="229"/>
      <c r="CB209" s="229"/>
      <c r="CC209" s="229"/>
      <c r="CD209" s="229"/>
      <c r="CE209" s="229"/>
      <c r="CF209" s="229"/>
      <c r="CG209" s="229"/>
      <c r="CH209" s="229"/>
      <c r="CI209" s="229"/>
      <c r="CJ209" s="230"/>
      <c r="CK209" s="230"/>
      <c r="CL209" s="230"/>
      <c r="CM209" s="230"/>
      <c r="CN209" s="230"/>
      <c r="CO209" s="230"/>
      <c r="CP209" s="230"/>
      <c r="CQ209" s="230"/>
      <c r="CR209" s="230"/>
      <c r="CS209" s="230"/>
      <c r="CT209" s="230"/>
      <c r="CU209" s="230"/>
      <c r="CV209" s="230"/>
      <c r="CW209" s="230"/>
      <c r="CX209" s="230"/>
      <c r="CY209" s="230"/>
      <c r="CZ209" s="230"/>
      <c r="DA209" s="230"/>
    </row>
    <row r="210" spans="1:105" s="115" customFormat="1" ht="24.75" hidden="1" customHeight="1">
      <c r="A210" s="224"/>
      <c r="B210" s="224"/>
      <c r="C210" s="224"/>
      <c r="D210" s="224"/>
      <c r="E210" s="224"/>
      <c r="F210" s="224"/>
      <c r="G210" s="224"/>
      <c r="H210" s="225" t="s">
        <v>458</v>
      </c>
      <c r="I210" s="225"/>
      <c r="J210" s="225"/>
      <c r="K210" s="225"/>
      <c r="L210" s="225"/>
      <c r="M210" s="225"/>
      <c r="N210" s="225"/>
      <c r="O210" s="225"/>
      <c r="P210" s="225"/>
      <c r="Q210" s="225"/>
      <c r="R210" s="225"/>
      <c r="S210" s="225"/>
      <c r="T210" s="225"/>
      <c r="U210" s="225"/>
      <c r="V210" s="225"/>
      <c r="W210" s="225"/>
      <c r="X210" s="225"/>
      <c r="Y210" s="225"/>
      <c r="Z210" s="225"/>
      <c r="AA210" s="225"/>
      <c r="AB210" s="225"/>
      <c r="AC210" s="225"/>
      <c r="AD210" s="225"/>
      <c r="AE210" s="225"/>
      <c r="AF210" s="225"/>
      <c r="AG210" s="225"/>
      <c r="AH210" s="225"/>
      <c r="AI210" s="225"/>
      <c r="AJ210" s="225"/>
      <c r="AK210" s="225"/>
      <c r="AL210" s="225"/>
      <c r="AM210" s="225"/>
      <c r="AN210" s="225"/>
      <c r="AO210" s="225"/>
      <c r="AP210" s="225"/>
      <c r="AQ210" s="225"/>
      <c r="AR210" s="225"/>
      <c r="AS210" s="225"/>
      <c r="AT210" s="225"/>
      <c r="AU210" s="225"/>
      <c r="AV210" s="225"/>
      <c r="AW210" s="225"/>
      <c r="AX210" s="225"/>
      <c r="AY210" s="225"/>
      <c r="AZ210" s="225"/>
      <c r="BA210" s="225"/>
      <c r="BB210" s="225"/>
      <c r="BC210" s="225"/>
      <c r="BD210" s="226"/>
      <c r="BE210" s="226"/>
      <c r="BF210" s="226"/>
      <c r="BG210" s="226"/>
      <c r="BH210" s="226"/>
      <c r="BI210" s="226"/>
      <c r="BJ210" s="226"/>
      <c r="BK210" s="226"/>
      <c r="BL210" s="226"/>
      <c r="BM210" s="226"/>
      <c r="BN210" s="226"/>
      <c r="BO210" s="226"/>
      <c r="BP210" s="226"/>
      <c r="BQ210" s="226"/>
      <c r="BR210" s="226"/>
      <c r="BS210" s="226"/>
      <c r="BT210" s="226"/>
      <c r="BU210" s="226"/>
      <c r="BV210" s="226"/>
      <c r="BW210" s="226"/>
      <c r="BX210" s="226"/>
      <c r="BY210" s="226"/>
      <c r="BZ210" s="226"/>
      <c r="CA210" s="226"/>
      <c r="CB210" s="226"/>
      <c r="CC210" s="226"/>
      <c r="CD210" s="226"/>
      <c r="CE210" s="226"/>
      <c r="CF210" s="226"/>
      <c r="CG210" s="226"/>
      <c r="CH210" s="226"/>
      <c r="CI210" s="226"/>
      <c r="CJ210" s="227"/>
      <c r="CK210" s="227"/>
      <c r="CL210" s="227"/>
      <c r="CM210" s="227"/>
      <c r="CN210" s="227"/>
      <c r="CO210" s="227"/>
      <c r="CP210" s="227"/>
      <c r="CQ210" s="227"/>
      <c r="CR210" s="227"/>
      <c r="CS210" s="227"/>
      <c r="CT210" s="227"/>
      <c r="CU210" s="227"/>
      <c r="CV210" s="227"/>
      <c r="CW210" s="227"/>
      <c r="CX210" s="227"/>
      <c r="CY210" s="227"/>
      <c r="CZ210" s="227"/>
      <c r="DA210" s="227"/>
    </row>
    <row r="211" spans="1:105" s="115" customFormat="1" ht="24.75" hidden="1" customHeight="1">
      <c r="A211" s="224"/>
      <c r="B211" s="224"/>
      <c r="C211" s="224"/>
      <c r="D211" s="224"/>
      <c r="E211" s="224"/>
      <c r="F211" s="224"/>
      <c r="G211" s="224"/>
      <c r="H211" s="225" t="s">
        <v>459</v>
      </c>
      <c r="I211" s="225"/>
      <c r="J211" s="225"/>
      <c r="K211" s="225"/>
      <c r="L211" s="225"/>
      <c r="M211" s="225"/>
      <c r="N211" s="225"/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25"/>
      <c r="Z211" s="225"/>
      <c r="AA211" s="225"/>
      <c r="AB211" s="225"/>
      <c r="AC211" s="225"/>
      <c r="AD211" s="225"/>
      <c r="AE211" s="225"/>
      <c r="AF211" s="225"/>
      <c r="AG211" s="225"/>
      <c r="AH211" s="225"/>
      <c r="AI211" s="225"/>
      <c r="AJ211" s="225"/>
      <c r="AK211" s="225"/>
      <c r="AL211" s="225"/>
      <c r="AM211" s="225"/>
      <c r="AN211" s="225"/>
      <c r="AO211" s="225"/>
      <c r="AP211" s="225"/>
      <c r="AQ211" s="225"/>
      <c r="AR211" s="225"/>
      <c r="AS211" s="225"/>
      <c r="AT211" s="225"/>
      <c r="AU211" s="225"/>
      <c r="AV211" s="225"/>
      <c r="AW211" s="225"/>
      <c r="AX211" s="225"/>
      <c r="AY211" s="225"/>
      <c r="AZ211" s="225"/>
      <c r="BA211" s="225"/>
      <c r="BB211" s="225"/>
      <c r="BC211" s="225"/>
      <c r="BD211" s="226"/>
      <c r="BE211" s="226"/>
      <c r="BF211" s="226"/>
      <c r="BG211" s="226"/>
      <c r="BH211" s="226"/>
      <c r="BI211" s="226"/>
      <c r="BJ211" s="226"/>
      <c r="BK211" s="226"/>
      <c r="BL211" s="226"/>
      <c r="BM211" s="226"/>
      <c r="BN211" s="226"/>
      <c r="BO211" s="226"/>
      <c r="BP211" s="226"/>
      <c r="BQ211" s="226"/>
      <c r="BR211" s="226"/>
      <c r="BS211" s="226"/>
      <c r="BT211" s="226"/>
      <c r="BU211" s="226"/>
      <c r="BV211" s="226"/>
      <c r="BW211" s="226"/>
      <c r="BX211" s="226"/>
      <c r="BY211" s="226"/>
      <c r="BZ211" s="226"/>
      <c r="CA211" s="226"/>
      <c r="CB211" s="226"/>
      <c r="CC211" s="226"/>
      <c r="CD211" s="226"/>
      <c r="CE211" s="226"/>
      <c r="CF211" s="226"/>
      <c r="CG211" s="226"/>
      <c r="CH211" s="226"/>
      <c r="CI211" s="226"/>
      <c r="CJ211" s="227"/>
      <c r="CK211" s="227"/>
      <c r="CL211" s="227"/>
      <c r="CM211" s="227"/>
      <c r="CN211" s="227"/>
      <c r="CO211" s="227"/>
      <c r="CP211" s="227"/>
      <c r="CQ211" s="227"/>
      <c r="CR211" s="227"/>
      <c r="CS211" s="227"/>
      <c r="CT211" s="227"/>
      <c r="CU211" s="227"/>
      <c r="CV211" s="227"/>
      <c r="CW211" s="227"/>
      <c r="CX211" s="227"/>
      <c r="CY211" s="227"/>
      <c r="CZ211" s="227"/>
      <c r="DA211" s="227"/>
    </row>
    <row r="212" spans="1:105" s="115" customFormat="1" ht="24.75" hidden="1" customHeight="1">
      <c r="A212" s="224"/>
      <c r="B212" s="224"/>
      <c r="C212" s="224"/>
      <c r="D212" s="224"/>
      <c r="E212" s="224"/>
      <c r="F212" s="224"/>
      <c r="G212" s="224"/>
      <c r="H212" s="225" t="s">
        <v>512</v>
      </c>
      <c r="I212" s="225"/>
      <c r="J212" s="225"/>
      <c r="K212" s="225"/>
      <c r="L212" s="225"/>
      <c r="M212" s="225"/>
      <c r="N212" s="225"/>
      <c r="O212" s="225"/>
      <c r="P212" s="225"/>
      <c r="Q212" s="225"/>
      <c r="R212" s="225"/>
      <c r="S212" s="225"/>
      <c r="T212" s="225"/>
      <c r="U212" s="225"/>
      <c r="V212" s="225"/>
      <c r="W212" s="225"/>
      <c r="X212" s="225"/>
      <c r="Y212" s="225"/>
      <c r="Z212" s="225"/>
      <c r="AA212" s="225"/>
      <c r="AB212" s="225"/>
      <c r="AC212" s="225"/>
      <c r="AD212" s="225"/>
      <c r="AE212" s="225"/>
      <c r="AF212" s="225"/>
      <c r="AG212" s="225"/>
      <c r="AH212" s="225"/>
      <c r="AI212" s="225"/>
      <c r="AJ212" s="225"/>
      <c r="AK212" s="225"/>
      <c r="AL212" s="225"/>
      <c r="AM212" s="225"/>
      <c r="AN212" s="225"/>
      <c r="AO212" s="225"/>
      <c r="AP212" s="225"/>
      <c r="AQ212" s="225"/>
      <c r="AR212" s="225"/>
      <c r="AS212" s="225"/>
      <c r="AT212" s="225"/>
      <c r="AU212" s="225"/>
      <c r="AV212" s="225"/>
      <c r="AW212" s="225"/>
      <c r="AX212" s="225"/>
      <c r="AY212" s="225"/>
      <c r="AZ212" s="225"/>
      <c r="BA212" s="225"/>
      <c r="BB212" s="225"/>
      <c r="BC212" s="225"/>
      <c r="BD212" s="226"/>
      <c r="BE212" s="226"/>
      <c r="BF212" s="226"/>
      <c r="BG212" s="226"/>
      <c r="BH212" s="226"/>
      <c r="BI212" s="226"/>
      <c r="BJ212" s="226"/>
      <c r="BK212" s="226"/>
      <c r="BL212" s="226"/>
      <c r="BM212" s="226"/>
      <c r="BN212" s="226"/>
      <c r="BO212" s="226"/>
      <c r="BP212" s="226"/>
      <c r="BQ212" s="226"/>
      <c r="BR212" s="226"/>
      <c r="BS212" s="226"/>
      <c r="BT212" s="226"/>
      <c r="BU212" s="226"/>
      <c r="BV212" s="226"/>
      <c r="BW212" s="226"/>
      <c r="BX212" s="226"/>
      <c r="BY212" s="226"/>
      <c r="BZ212" s="226"/>
      <c r="CA212" s="226"/>
      <c r="CB212" s="226"/>
      <c r="CC212" s="226"/>
      <c r="CD212" s="226"/>
      <c r="CE212" s="226"/>
      <c r="CF212" s="226"/>
      <c r="CG212" s="226"/>
      <c r="CH212" s="226"/>
      <c r="CI212" s="226"/>
      <c r="CJ212" s="227"/>
      <c r="CK212" s="227"/>
      <c r="CL212" s="227"/>
      <c r="CM212" s="227"/>
      <c r="CN212" s="227"/>
      <c r="CO212" s="227"/>
      <c r="CP212" s="227"/>
      <c r="CQ212" s="227"/>
      <c r="CR212" s="227"/>
      <c r="CS212" s="227"/>
      <c r="CT212" s="227"/>
      <c r="CU212" s="227"/>
      <c r="CV212" s="227"/>
      <c r="CW212" s="227"/>
      <c r="CX212" s="227"/>
      <c r="CY212" s="227"/>
      <c r="CZ212" s="227"/>
      <c r="DA212" s="227"/>
    </row>
    <row r="213" spans="1:105" s="115" customFormat="1" ht="24.75" hidden="1" customHeight="1">
      <c r="A213" s="224" t="s">
        <v>142</v>
      </c>
      <c r="B213" s="224"/>
      <c r="C213" s="224"/>
      <c r="D213" s="224"/>
      <c r="E213" s="224"/>
      <c r="F213" s="224"/>
      <c r="G213" s="224"/>
      <c r="H213" s="228" t="s">
        <v>460</v>
      </c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228"/>
      <c r="Y213" s="228"/>
      <c r="Z213" s="228"/>
      <c r="AA213" s="228"/>
      <c r="AB213" s="228"/>
      <c r="AC213" s="228"/>
      <c r="AD213" s="228"/>
      <c r="AE213" s="228"/>
      <c r="AF213" s="228"/>
      <c r="AG213" s="228"/>
      <c r="AH213" s="228"/>
      <c r="AI213" s="228"/>
      <c r="AJ213" s="228"/>
      <c r="AK213" s="228"/>
      <c r="AL213" s="228"/>
      <c r="AM213" s="228"/>
      <c r="AN213" s="228"/>
      <c r="AO213" s="228"/>
      <c r="AP213" s="228"/>
      <c r="AQ213" s="228"/>
      <c r="AR213" s="228"/>
      <c r="AS213" s="228"/>
      <c r="AT213" s="228"/>
      <c r="AU213" s="228"/>
      <c r="AV213" s="228"/>
      <c r="AW213" s="228"/>
      <c r="AX213" s="228"/>
      <c r="AY213" s="228"/>
      <c r="AZ213" s="228"/>
      <c r="BA213" s="228"/>
      <c r="BB213" s="228"/>
      <c r="BC213" s="228"/>
      <c r="BD213" s="226"/>
      <c r="BE213" s="226"/>
      <c r="BF213" s="226"/>
      <c r="BG213" s="226"/>
      <c r="BH213" s="226"/>
      <c r="BI213" s="226"/>
      <c r="BJ213" s="226"/>
      <c r="BK213" s="226"/>
      <c r="BL213" s="226"/>
      <c r="BM213" s="226"/>
      <c r="BN213" s="226"/>
      <c r="BO213" s="226"/>
      <c r="BP213" s="226"/>
      <c r="BQ213" s="226"/>
      <c r="BR213" s="226"/>
      <c r="BS213" s="226"/>
      <c r="BT213" s="229"/>
      <c r="BU213" s="229"/>
      <c r="BV213" s="229"/>
      <c r="BW213" s="229"/>
      <c r="BX213" s="229"/>
      <c r="BY213" s="229"/>
      <c r="BZ213" s="229"/>
      <c r="CA213" s="229"/>
      <c r="CB213" s="229"/>
      <c r="CC213" s="229"/>
      <c r="CD213" s="229"/>
      <c r="CE213" s="229"/>
      <c r="CF213" s="229"/>
      <c r="CG213" s="229"/>
      <c r="CH213" s="229"/>
      <c r="CI213" s="229"/>
      <c r="CJ213" s="230"/>
      <c r="CK213" s="230"/>
      <c r="CL213" s="230"/>
      <c r="CM213" s="230"/>
      <c r="CN213" s="230"/>
      <c r="CO213" s="230"/>
      <c r="CP213" s="230"/>
      <c r="CQ213" s="230"/>
      <c r="CR213" s="230"/>
      <c r="CS213" s="230"/>
      <c r="CT213" s="230"/>
      <c r="CU213" s="230"/>
      <c r="CV213" s="230"/>
      <c r="CW213" s="230"/>
      <c r="CX213" s="230"/>
      <c r="CY213" s="230"/>
      <c r="CZ213" s="230"/>
      <c r="DA213" s="230"/>
    </row>
    <row r="214" spans="1:105" s="115" customFormat="1" ht="24.75" hidden="1" customHeight="1">
      <c r="A214" s="224"/>
      <c r="B214" s="224"/>
      <c r="C214" s="224"/>
      <c r="D214" s="224"/>
      <c r="E214" s="224"/>
      <c r="F214" s="224"/>
      <c r="G214" s="224"/>
      <c r="H214" s="225" t="s">
        <v>511</v>
      </c>
      <c r="I214" s="225"/>
      <c r="J214" s="225"/>
      <c r="K214" s="225"/>
      <c r="L214" s="225"/>
      <c r="M214" s="225"/>
      <c r="N214" s="225"/>
      <c r="O214" s="225"/>
      <c r="P214" s="225"/>
      <c r="Q214" s="225"/>
      <c r="R214" s="225"/>
      <c r="S214" s="225"/>
      <c r="T214" s="225"/>
      <c r="U214" s="225"/>
      <c r="V214" s="225"/>
      <c r="W214" s="225"/>
      <c r="X214" s="225"/>
      <c r="Y214" s="225"/>
      <c r="Z214" s="225"/>
      <c r="AA214" s="225"/>
      <c r="AB214" s="225"/>
      <c r="AC214" s="225"/>
      <c r="AD214" s="225"/>
      <c r="AE214" s="225"/>
      <c r="AF214" s="225"/>
      <c r="AG214" s="225"/>
      <c r="AH214" s="225"/>
      <c r="AI214" s="225"/>
      <c r="AJ214" s="225"/>
      <c r="AK214" s="225"/>
      <c r="AL214" s="225"/>
      <c r="AM214" s="225"/>
      <c r="AN214" s="225"/>
      <c r="AO214" s="225"/>
      <c r="AP214" s="225"/>
      <c r="AQ214" s="225"/>
      <c r="AR214" s="225"/>
      <c r="AS214" s="225"/>
      <c r="AT214" s="225"/>
      <c r="AU214" s="225"/>
      <c r="AV214" s="225"/>
      <c r="AW214" s="225"/>
      <c r="AX214" s="225"/>
      <c r="AY214" s="225"/>
      <c r="AZ214" s="225"/>
      <c r="BA214" s="225"/>
      <c r="BB214" s="225"/>
      <c r="BC214" s="225"/>
      <c r="BD214" s="226"/>
      <c r="BE214" s="226"/>
      <c r="BF214" s="226"/>
      <c r="BG214" s="226"/>
      <c r="BH214" s="226"/>
      <c r="BI214" s="226"/>
      <c r="BJ214" s="226"/>
      <c r="BK214" s="226"/>
      <c r="BL214" s="226"/>
      <c r="BM214" s="226"/>
      <c r="BN214" s="226"/>
      <c r="BO214" s="226"/>
      <c r="BP214" s="226"/>
      <c r="BQ214" s="226"/>
      <c r="BR214" s="226"/>
      <c r="BS214" s="226"/>
      <c r="BT214" s="226"/>
      <c r="BU214" s="226"/>
      <c r="BV214" s="226"/>
      <c r="BW214" s="226"/>
      <c r="BX214" s="226"/>
      <c r="BY214" s="226"/>
      <c r="BZ214" s="226"/>
      <c r="CA214" s="226"/>
      <c r="CB214" s="226"/>
      <c r="CC214" s="226"/>
      <c r="CD214" s="226"/>
      <c r="CE214" s="226"/>
      <c r="CF214" s="226"/>
      <c r="CG214" s="226"/>
      <c r="CH214" s="226"/>
      <c r="CI214" s="226"/>
      <c r="CJ214" s="227"/>
      <c r="CK214" s="227"/>
      <c r="CL214" s="227"/>
      <c r="CM214" s="227"/>
      <c r="CN214" s="227"/>
      <c r="CO214" s="227"/>
      <c r="CP214" s="227"/>
      <c r="CQ214" s="227"/>
      <c r="CR214" s="227"/>
      <c r="CS214" s="227"/>
      <c r="CT214" s="227"/>
      <c r="CU214" s="227"/>
      <c r="CV214" s="227"/>
      <c r="CW214" s="227"/>
      <c r="CX214" s="227"/>
      <c r="CY214" s="227"/>
      <c r="CZ214" s="227"/>
      <c r="DA214" s="227"/>
    </row>
    <row r="215" spans="1:105" s="115" customFormat="1" ht="24.75" hidden="1" customHeight="1">
      <c r="A215" s="224"/>
      <c r="B215" s="224"/>
      <c r="C215" s="224"/>
      <c r="D215" s="224"/>
      <c r="E215" s="224"/>
      <c r="F215" s="224"/>
      <c r="G215" s="224"/>
      <c r="H215" s="225"/>
      <c r="I215" s="225"/>
      <c r="J215" s="225"/>
      <c r="K215" s="225"/>
      <c r="L215" s="225"/>
      <c r="M215" s="225"/>
      <c r="N215" s="22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  <c r="AA215" s="225"/>
      <c r="AB215" s="225"/>
      <c r="AC215" s="225"/>
      <c r="AD215" s="225"/>
      <c r="AE215" s="225"/>
      <c r="AF215" s="225"/>
      <c r="AG215" s="225"/>
      <c r="AH215" s="225"/>
      <c r="AI215" s="225"/>
      <c r="AJ215" s="225"/>
      <c r="AK215" s="225"/>
      <c r="AL215" s="225"/>
      <c r="AM215" s="225"/>
      <c r="AN215" s="225"/>
      <c r="AO215" s="225"/>
      <c r="AP215" s="225"/>
      <c r="AQ215" s="225"/>
      <c r="AR215" s="225"/>
      <c r="AS215" s="225"/>
      <c r="AT215" s="225"/>
      <c r="AU215" s="225"/>
      <c r="AV215" s="225"/>
      <c r="AW215" s="225"/>
      <c r="AX215" s="225"/>
      <c r="AY215" s="225"/>
      <c r="AZ215" s="225"/>
      <c r="BA215" s="225"/>
      <c r="BB215" s="225"/>
      <c r="BC215" s="225"/>
      <c r="BD215" s="226"/>
      <c r="BE215" s="226"/>
      <c r="BF215" s="226"/>
      <c r="BG215" s="226"/>
      <c r="BH215" s="226"/>
      <c r="BI215" s="226"/>
      <c r="BJ215" s="226"/>
      <c r="BK215" s="226"/>
      <c r="BL215" s="226"/>
      <c r="BM215" s="226"/>
      <c r="BN215" s="226"/>
      <c r="BO215" s="226"/>
      <c r="BP215" s="226"/>
      <c r="BQ215" s="226"/>
      <c r="BR215" s="226"/>
      <c r="BS215" s="226"/>
      <c r="BT215" s="226"/>
      <c r="BU215" s="226"/>
      <c r="BV215" s="226"/>
      <c r="BW215" s="226"/>
      <c r="BX215" s="226"/>
      <c r="BY215" s="226"/>
      <c r="BZ215" s="226"/>
      <c r="CA215" s="226"/>
      <c r="CB215" s="226"/>
      <c r="CC215" s="226"/>
      <c r="CD215" s="226"/>
      <c r="CE215" s="226"/>
      <c r="CF215" s="226"/>
      <c r="CG215" s="226"/>
      <c r="CH215" s="226"/>
      <c r="CI215" s="226"/>
      <c r="CJ215" s="227"/>
      <c r="CK215" s="227"/>
      <c r="CL215" s="227"/>
      <c r="CM215" s="227"/>
      <c r="CN215" s="227"/>
      <c r="CO215" s="227"/>
      <c r="CP215" s="227"/>
      <c r="CQ215" s="227"/>
      <c r="CR215" s="227"/>
      <c r="CS215" s="227"/>
      <c r="CT215" s="227"/>
      <c r="CU215" s="227"/>
      <c r="CV215" s="227"/>
      <c r="CW215" s="227"/>
      <c r="CX215" s="227"/>
      <c r="CY215" s="227"/>
      <c r="CZ215" s="227"/>
      <c r="DA215" s="227"/>
    </row>
    <row r="216" spans="1:105" s="115" customFormat="1" ht="24.75" hidden="1" customHeight="1">
      <c r="A216" s="224"/>
      <c r="B216" s="224"/>
      <c r="C216" s="224"/>
      <c r="D216" s="224"/>
      <c r="E216" s="224"/>
      <c r="F216" s="224"/>
      <c r="G216" s="224"/>
      <c r="H216" s="225"/>
      <c r="I216" s="225"/>
      <c r="J216" s="225"/>
      <c r="K216" s="225"/>
      <c r="L216" s="225"/>
      <c r="M216" s="225"/>
      <c r="N216" s="225"/>
      <c r="O216" s="225"/>
      <c r="P216" s="225"/>
      <c r="Q216" s="225"/>
      <c r="R216" s="225"/>
      <c r="S216" s="225"/>
      <c r="T216" s="225"/>
      <c r="U216" s="225"/>
      <c r="V216" s="225"/>
      <c r="W216" s="225"/>
      <c r="X216" s="225"/>
      <c r="Y216" s="225"/>
      <c r="Z216" s="225"/>
      <c r="AA216" s="225"/>
      <c r="AB216" s="225"/>
      <c r="AC216" s="225"/>
      <c r="AD216" s="225"/>
      <c r="AE216" s="225"/>
      <c r="AF216" s="225"/>
      <c r="AG216" s="225"/>
      <c r="AH216" s="225"/>
      <c r="AI216" s="225"/>
      <c r="AJ216" s="225"/>
      <c r="AK216" s="225"/>
      <c r="AL216" s="225"/>
      <c r="AM216" s="225"/>
      <c r="AN216" s="225"/>
      <c r="AO216" s="225"/>
      <c r="AP216" s="225"/>
      <c r="AQ216" s="225"/>
      <c r="AR216" s="225"/>
      <c r="AS216" s="225"/>
      <c r="AT216" s="225"/>
      <c r="AU216" s="225"/>
      <c r="AV216" s="225"/>
      <c r="AW216" s="225"/>
      <c r="AX216" s="225"/>
      <c r="AY216" s="225"/>
      <c r="AZ216" s="225"/>
      <c r="BA216" s="225"/>
      <c r="BB216" s="225"/>
      <c r="BC216" s="225"/>
      <c r="BD216" s="226"/>
      <c r="BE216" s="226"/>
      <c r="BF216" s="226"/>
      <c r="BG216" s="226"/>
      <c r="BH216" s="226"/>
      <c r="BI216" s="226"/>
      <c r="BJ216" s="226"/>
      <c r="BK216" s="226"/>
      <c r="BL216" s="226"/>
      <c r="BM216" s="226"/>
      <c r="BN216" s="226"/>
      <c r="BO216" s="226"/>
      <c r="BP216" s="226"/>
      <c r="BQ216" s="226"/>
      <c r="BR216" s="226"/>
      <c r="BS216" s="226"/>
      <c r="BT216" s="226"/>
      <c r="BU216" s="226"/>
      <c r="BV216" s="226"/>
      <c r="BW216" s="226"/>
      <c r="BX216" s="226"/>
      <c r="BY216" s="226"/>
      <c r="BZ216" s="226"/>
      <c r="CA216" s="226"/>
      <c r="CB216" s="226"/>
      <c r="CC216" s="226"/>
      <c r="CD216" s="226"/>
      <c r="CE216" s="226"/>
      <c r="CF216" s="226"/>
      <c r="CG216" s="226"/>
      <c r="CH216" s="226"/>
      <c r="CI216" s="226"/>
      <c r="CJ216" s="227"/>
      <c r="CK216" s="227"/>
      <c r="CL216" s="227"/>
      <c r="CM216" s="227"/>
      <c r="CN216" s="227"/>
      <c r="CO216" s="227"/>
      <c r="CP216" s="227"/>
      <c r="CQ216" s="227"/>
      <c r="CR216" s="227"/>
      <c r="CS216" s="227"/>
      <c r="CT216" s="227"/>
      <c r="CU216" s="227"/>
      <c r="CV216" s="227"/>
      <c r="CW216" s="227"/>
      <c r="CX216" s="227"/>
      <c r="CY216" s="227"/>
      <c r="CZ216" s="227"/>
      <c r="DA216" s="227"/>
    </row>
    <row r="217" spans="1:105" s="115" customFormat="1" ht="24.75" hidden="1" customHeight="1">
      <c r="A217" s="224"/>
      <c r="B217" s="224"/>
      <c r="C217" s="224"/>
      <c r="D217" s="224"/>
      <c r="E217" s="224"/>
      <c r="F217" s="224"/>
      <c r="G217" s="224"/>
      <c r="H217" s="225"/>
      <c r="I217" s="225"/>
      <c r="J217" s="225"/>
      <c r="K217" s="225"/>
      <c r="L217" s="225"/>
      <c r="M217" s="225"/>
      <c r="N217" s="225"/>
      <c r="O217" s="225"/>
      <c r="P217" s="225"/>
      <c r="Q217" s="225"/>
      <c r="R217" s="225"/>
      <c r="S217" s="225"/>
      <c r="T217" s="225"/>
      <c r="U217" s="225"/>
      <c r="V217" s="225"/>
      <c r="W217" s="225"/>
      <c r="X217" s="225"/>
      <c r="Y217" s="225"/>
      <c r="Z217" s="225"/>
      <c r="AA217" s="225"/>
      <c r="AB217" s="225"/>
      <c r="AC217" s="225"/>
      <c r="AD217" s="225"/>
      <c r="AE217" s="225"/>
      <c r="AF217" s="225"/>
      <c r="AG217" s="225"/>
      <c r="AH217" s="225"/>
      <c r="AI217" s="225"/>
      <c r="AJ217" s="225"/>
      <c r="AK217" s="225"/>
      <c r="AL217" s="225"/>
      <c r="AM217" s="225"/>
      <c r="AN217" s="225"/>
      <c r="AO217" s="225"/>
      <c r="AP217" s="225"/>
      <c r="AQ217" s="225"/>
      <c r="AR217" s="225"/>
      <c r="AS217" s="225"/>
      <c r="AT217" s="225"/>
      <c r="AU217" s="225"/>
      <c r="AV217" s="225"/>
      <c r="AW217" s="225"/>
      <c r="AX217" s="225"/>
      <c r="AY217" s="225"/>
      <c r="AZ217" s="225"/>
      <c r="BA217" s="225"/>
      <c r="BB217" s="225"/>
      <c r="BC217" s="225"/>
      <c r="BD217" s="226"/>
      <c r="BE217" s="226"/>
      <c r="BF217" s="226"/>
      <c r="BG217" s="226"/>
      <c r="BH217" s="226"/>
      <c r="BI217" s="226"/>
      <c r="BJ217" s="226"/>
      <c r="BK217" s="226"/>
      <c r="BL217" s="226"/>
      <c r="BM217" s="226"/>
      <c r="BN217" s="226"/>
      <c r="BO217" s="226"/>
      <c r="BP217" s="226"/>
      <c r="BQ217" s="226"/>
      <c r="BR217" s="226"/>
      <c r="BS217" s="226"/>
      <c r="BT217" s="226"/>
      <c r="BU217" s="226"/>
      <c r="BV217" s="226"/>
      <c r="BW217" s="226"/>
      <c r="BX217" s="226"/>
      <c r="BY217" s="226"/>
      <c r="BZ217" s="226"/>
      <c r="CA217" s="226"/>
      <c r="CB217" s="226"/>
      <c r="CC217" s="226"/>
      <c r="CD217" s="226"/>
      <c r="CE217" s="226"/>
      <c r="CF217" s="226"/>
      <c r="CG217" s="226"/>
      <c r="CH217" s="226"/>
      <c r="CI217" s="226"/>
      <c r="CJ217" s="227"/>
      <c r="CK217" s="227"/>
      <c r="CL217" s="227"/>
      <c r="CM217" s="227"/>
      <c r="CN217" s="227"/>
      <c r="CO217" s="227"/>
      <c r="CP217" s="227"/>
      <c r="CQ217" s="227"/>
      <c r="CR217" s="227"/>
      <c r="CS217" s="227"/>
      <c r="CT217" s="227"/>
      <c r="CU217" s="227"/>
      <c r="CV217" s="227"/>
      <c r="CW217" s="227"/>
      <c r="CX217" s="227"/>
      <c r="CY217" s="227"/>
      <c r="CZ217" s="227"/>
      <c r="DA217" s="227"/>
    </row>
    <row r="218" spans="1:105" s="115" customFormat="1" ht="15" hidden="1" customHeight="1">
      <c r="A218" s="192"/>
      <c r="B218" s="192"/>
      <c r="C218" s="192"/>
      <c r="D218" s="192"/>
      <c r="E218" s="192"/>
      <c r="F218" s="192"/>
      <c r="G218" s="192"/>
      <c r="H218" s="221" t="s">
        <v>336</v>
      </c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  <c r="Z218" s="221"/>
      <c r="AA218" s="221"/>
      <c r="AB218" s="221"/>
      <c r="AC218" s="221"/>
      <c r="AD218" s="221"/>
      <c r="AE218" s="221"/>
      <c r="AF218" s="221"/>
      <c r="AG218" s="221"/>
      <c r="AH218" s="221"/>
      <c r="AI218" s="221"/>
      <c r="AJ218" s="221"/>
      <c r="AK218" s="221"/>
      <c r="AL218" s="221"/>
      <c r="AM218" s="221"/>
      <c r="AN218" s="221"/>
      <c r="AO218" s="221"/>
      <c r="AP218" s="221"/>
      <c r="AQ218" s="221"/>
      <c r="AR218" s="221"/>
      <c r="AS218" s="221"/>
      <c r="AT218" s="221"/>
      <c r="AU218" s="221"/>
      <c r="AV218" s="221"/>
      <c r="AW218" s="221"/>
      <c r="AX218" s="221"/>
      <c r="AY218" s="221"/>
      <c r="AZ218" s="221"/>
      <c r="BA218" s="221"/>
      <c r="BB218" s="221"/>
      <c r="BC218" s="222"/>
      <c r="BD218" s="195" t="s">
        <v>293</v>
      </c>
      <c r="BE218" s="195"/>
      <c r="BF218" s="195"/>
      <c r="BG218" s="195"/>
      <c r="BH218" s="195"/>
      <c r="BI218" s="195"/>
      <c r="BJ218" s="195"/>
      <c r="BK218" s="195"/>
      <c r="BL218" s="195"/>
      <c r="BM218" s="195"/>
      <c r="BN218" s="195"/>
      <c r="BO218" s="195"/>
      <c r="BP218" s="195"/>
      <c r="BQ218" s="195"/>
      <c r="BR218" s="195"/>
      <c r="BS218" s="195"/>
      <c r="BT218" s="195" t="s">
        <v>293</v>
      </c>
      <c r="BU218" s="195"/>
      <c r="BV218" s="195"/>
      <c r="BW218" s="195"/>
      <c r="BX218" s="195"/>
      <c r="BY218" s="195"/>
      <c r="BZ218" s="195"/>
      <c r="CA218" s="195"/>
      <c r="CB218" s="195"/>
      <c r="CC218" s="195"/>
      <c r="CD218" s="195"/>
      <c r="CE218" s="195"/>
      <c r="CF218" s="195"/>
      <c r="CG218" s="195"/>
      <c r="CH218" s="195"/>
      <c r="CI218" s="195"/>
      <c r="CJ218" s="197">
        <f>CJ204+CJ209+CJ213</f>
        <v>0</v>
      </c>
      <c r="CK218" s="197"/>
      <c r="CL218" s="197"/>
      <c r="CM218" s="197"/>
      <c r="CN218" s="197"/>
      <c r="CO218" s="197"/>
      <c r="CP218" s="197"/>
      <c r="CQ218" s="197"/>
      <c r="CR218" s="197"/>
      <c r="CS218" s="197"/>
      <c r="CT218" s="197"/>
      <c r="CU218" s="197"/>
      <c r="CV218" s="197"/>
      <c r="CW218" s="197"/>
      <c r="CX218" s="197"/>
      <c r="CY218" s="197"/>
      <c r="CZ218" s="197"/>
      <c r="DA218" s="197"/>
    </row>
    <row r="219" spans="1:105" s="109" customFormat="1" ht="12" hidden="1" customHeight="1"/>
    <row r="220" spans="1:105" s="151" customFormat="1" ht="14.25" hidden="1">
      <c r="A220" s="223" t="s">
        <v>425</v>
      </c>
      <c r="B220" s="223"/>
      <c r="C220" s="223"/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23"/>
      <c r="Y220" s="223"/>
      <c r="Z220" s="223"/>
      <c r="AA220" s="223"/>
      <c r="AB220" s="223"/>
      <c r="AC220" s="223"/>
      <c r="AD220" s="223"/>
      <c r="AE220" s="223"/>
      <c r="AF220" s="223"/>
      <c r="AG220" s="223"/>
      <c r="AH220" s="223"/>
      <c r="AI220" s="223"/>
      <c r="AJ220" s="223"/>
      <c r="AK220" s="223"/>
      <c r="AL220" s="223"/>
      <c r="AM220" s="223"/>
      <c r="AN220" s="223"/>
      <c r="AO220" s="223"/>
      <c r="AP220" s="223"/>
      <c r="AQ220" s="223"/>
      <c r="AR220" s="223"/>
      <c r="AS220" s="223"/>
      <c r="AT220" s="223"/>
      <c r="AU220" s="223"/>
      <c r="AV220" s="223"/>
      <c r="AW220" s="223"/>
      <c r="AX220" s="223"/>
      <c r="AY220" s="223"/>
      <c r="AZ220" s="223"/>
      <c r="BA220" s="223"/>
      <c r="BB220" s="223"/>
      <c r="BC220" s="223"/>
      <c r="BD220" s="223"/>
      <c r="BE220" s="223"/>
      <c r="BF220" s="223"/>
      <c r="BG220" s="223"/>
      <c r="BH220" s="223"/>
      <c r="BI220" s="223"/>
      <c r="BJ220" s="223"/>
      <c r="BK220" s="223"/>
      <c r="BL220" s="223"/>
      <c r="BM220" s="223"/>
      <c r="BN220" s="223"/>
      <c r="BO220" s="223"/>
      <c r="BP220" s="223"/>
      <c r="BQ220" s="223"/>
      <c r="BR220" s="223"/>
      <c r="BS220" s="223"/>
      <c r="BT220" s="223"/>
      <c r="BU220" s="223"/>
      <c r="BV220" s="223"/>
      <c r="BW220" s="223"/>
      <c r="BX220" s="223"/>
      <c r="BY220" s="223"/>
      <c r="BZ220" s="223"/>
      <c r="CA220" s="223"/>
      <c r="CB220" s="223"/>
      <c r="CC220" s="223"/>
      <c r="CD220" s="223"/>
      <c r="CE220" s="223"/>
      <c r="CF220" s="223"/>
      <c r="CG220" s="223"/>
      <c r="CH220" s="223"/>
      <c r="CI220" s="223"/>
      <c r="CJ220" s="223"/>
      <c r="CK220" s="223"/>
      <c r="CL220" s="223"/>
      <c r="CM220" s="223"/>
      <c r="CN220" s="223"/>
      <c r="CO220" s="223"/>
      <c r="CP220" s="223"/>
      <c r="CQ220" s="223"/>
      <c r="CR220" s="223"/>
      <c r="CS220" s="223"/>
      <c r="CT220" s="223"/>
      <c r="CU220" s="223"/>
      <c r="CV220" s="223"/>
      <c r="CW220" s="223"/>
      <c r="CX220" s="223"/>
      <c r="CY220" s="223"/>
      <c r="CZ220" s="223"/>
      <c r="DA220" s="223"/>
    </row>
    <row r="221" spans="1:105" s="109" customFormat="1" ht="10.5" hidden="1" customHeight="1"/>
    <row r="222" spans="1:105" s="109" customFormat="1" ht="30" hidden="1" customHeight="1">
      <c r="A222" s="201" t="s">
        <v>329</v>
      </c>
      <c r="B222" s="202"/>
      <c r="C222" s="202"/>
      <c r="D222" s="202"/>
      <c r="E222" s="202"/>
      <c r="F222" s="202"/>
      <c r="G222" s="203"/>
      <c r="H222" s="201" t="s">
        <v>385</v>
      </c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/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2"/>
      <c r="AT222" s="202"/>
      <c r="AU222" s="202"/>
      <c r="AV222" s="202"/>
      <c r="AW222" s="202"/>
      <c r="AX222" s="202"/>
      <c r="AY222" s="202"/>
      <c r="AZ222" s="202"/>
      <c r="BA222" s="202"/>
      <c r="BB222" s="202"/>
      <c r="BC222" s="202"/>
      <c r="BD222" s="202"/>
      <c r="BE222" s="202"/>
      <c r="BF222" s="202"/>
      <c r="BG222" s="202"/>
      <c r="BH222" s="202"/>
      <c r="BI222" s="202"/>
      <c r="BJ222" s="202"/>
      <c r="BK222" s="202"/>
      <c r="BL222" s="202"/>
      <c r="BM222" s="202"/>
      <c r="BN222" s="202"/>
      <c r="BO222" s="202"/>
      <c r="BP222" s="202"/>
      <c r="BQ222" s="202"/>
      <c r="BR222" s="202"/>
      <c r="BS222" s="203"/>
      <c r="BT222" s="201" t="s">
        <v>426</v>
      </c>
      <c r="BU222" s="202"/>
      <c r="BV222" s="202"/>
      <c r="BW222" s="202"/>
      <c r="BX222" s="202"/>
      <c r="BY222" s="202"/>
      <c r="BZ222" s="202"/>
      <c r="CA222" s="202"/>
      <c r="CB222" s="202"/>
      <c r="CC222" s="202"/>
      <c r="CD222" s="202"/>
      <c r="CE222" s="202"/>
      <c r="CF222" s="202"/>
      <c r="CG222" s="202"/>
      <c r="CH222" s="202"/>
      <c r="CI222" s="203"/>
      <c r="CJ222" s="201" t="s">
        <v>427</v>
      </c>
      <c r="CK222" s="202"/>
      <c r="CL222" s="202"/>
      <c r="CM222" s="202"/>
      <c r="CN222" s="202"/>
      <c r="CO222" s="202"/>
      <c r="CP222" s="202"/>
      <c r="CQ222" s="202"/>
      <c r="CR222" s="202"/>
      <c r="CS222" s="202"/>
      <c r="CT222" s="202"/>
      <c r="CU222" s="202"/>
      <c r="CV222" s="202"/>
      <c r="CW222" s="202"/>
      <c r="CX222" s="202"/>
      <c r="CY222" s="202"/>
      <c r="CZ222" s="202"/>
      <c r="DA222" s="203"/>
    </row>
    <row r="223" spans="1:105" hidden="1">
      <c r="A223" s="204">
        <v>1</v>
      </c>
      <c r="B223" s="204"/>
      <c r="C223" s="204"/>
      <c r="D223" s="204"/>
      <c r="E223" s="204"/>
      <c r="F223" s="204"/>
      <c r="G223" s="204"/>
      <c r="H223" s="204">
        <v>2</v>
      </c>
      <c r="I223" s="204"/>
      <c r="J223" s="204"/>
      <c r="K223" s="204"/>
      <c r="L223" s="204"/>
      <c r="M223" s="204"/>
      <c r="N223" s="204"/>
      <c r="O223" s="204"/>
      <c r="P223" s="204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>
        <v>3</v>
      </c>
      <c r="BU223" s="204"/>
      <c r="BV223" s="204"/>
      <c r="BW223" s="204"/>
      <c r="BX223" s="204"/>
      <c r="BY223" s="204"/>
      <c r="BZ223" s="204"/>
      <c r="CA223" s="204"/>
      <c r="CB223" s="204"/>
      <c r="CC223" s="204"/>
      <c r="CD223" s="204"/>
      <c r="CE223" s="204"/>
      <c r="CF223" s="204"/>
      <c r="CG223" s="204"/>
      <c r="CH223" s="204"/>
      <c r="CI223" s="204"/>
      <c r="CJ223" s="204">
        <v>4</v>
      </c>
      <c r="CK223" s="204"/>
      <c r="CL223" s="204"/>
      <c r="CM223" s="204"/>
      <c r="CN223" s="204"/>
      <c r="CO223" s="204"/>
      <c r="CP223" s="204"/>
      <c r="CQ223" s="204"/>
      <c r="CR223" s="204"/>
      <c r="CS223" s="204"/>
      <c r="CT223" s="204"/>
      <c r="CU223" s="204"/>
      <c r="CV223" s="204"/>
      <c r="CW223" s="204"/>
      <c r="CX223" s="204"/>
      <c r="CY223" s="204"/>
      <c r="CZ223" s="204"/>
      <c r="DA223" s="204"/>
    </row>
    <row r="224" spans="1:105" s="115" customFormat="1" ht="27.75" hidden="1" customHeight="1">
      <c r="A224" s="192" t="s">
        <v>141</v>
      </c>
      <c r="B224" s="192"/>
      <c r="C224" s="192"/>
      <c r="D224" s="192"/>
      <c r="E224" s="192"/>
      <c r="F224" s="192"/>
      <c r="G224" s="192"/>
      <c r="H224" s="212" t="s">
        <v>513</v>
      </c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13"/>
      <c r="AC224" s="213"/>
      <c r="AD224" s="213"/>
      <c r="AE224" s="213"/>
      <c r="AF224" s="213"/>
      <c r="AG224" s="213"/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  <c r="BI224" s="213"/>
      <c r="BJ224" s="213"/>
      <c r="BK224" s="213"/>
      <c r="BL224" s="213"/>
      <c r="BM224" s="213"/>
      <c r="BN224" s="213"/>
      <c r="BO224" s="213"/>
      <c r="BP224" s="213"/>
      <c r="BQ224" s="213"/>
      <c r="BR224" s="213"/>
      <c r="BS224" s="214"/>
      <c r="BT224" s="195"/>
      <c r="BU224" s="195"/>
      <c r="BV224" s="195"/>
      <c r="BW224" s="195"/>
      <c r="BX224" s="195"/>
      <c r="BY224" s="195"/>
      <c r="BZ224" s="195"/>
      <c r="CA224" s="195"/>
      <c r="CB224" s="195"/>
      <c r="CC224" s="195"/>
      <c r="CD224" s="195"/>
      <c r="CE224" s="195"/>
      <c r="CF224" s="195"/>
      <c r="CG224" s="195"/>
      <c r="CH224" s="195"/>
      <c r="CI224" s="195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</row>
    <row r="225" spans="1:105" s="115" customFormat="1" ht="24.75" hidden="1" customHeight="1">
      <c r="A225" s="192" t="s">
        <v>116</v>
      </c>
      <c r="B225" s="192"/>
      <c r="C225" s="192"/>
      <c r="D225" s="192"/>
      <c r="E225" s="192"/>
      <c r="F225" s="192"/>
      <c r="G225" s="192"/>
      <c r="H225" s="212" t="s">
        <v>487</v>
      </c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13"/>
      <c r="T225" s="213"/>
      <c r="U225" s="213"/>
      <c r="V225" s="213"/>
      <c r="W225" s="213"/>
      <c r="X225" s="213"/>
      <c r="Y225" s="213"/>
      <c r="Z225" s="213"/>
      <c r="AA225" s="213"/>
      <c r="AB225" s="213"/>
      <c r="AC225" s="213"/>
      <c r="AD225" s="213"/>
      <c r="AE225" s="213"/>
      <c r="AF225" s="213"/>
      <c r="AG225" s="213"/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  <c r="BI225" s="213"/>
      <c r="BJ225" s="213"/>
      <c r="BK225" s="213"/>
      <c r="BL225" s="213"/>
      <c r="BM225" s="213"/>
      <c r="BN225" s="213"/>
      <c r="BO225" s="213"/>
      <c r="BP225" s="213"/>
      <c r="BQ225" s="213"/>
      <c r="BR225" s="213"/>
      <c r="BS225" s="214"/>
      <c r="BT225" s="195"/>
      <c r="BU225" s="195"/>
      <c r="BV225" s="195"/>
      <c r="BW225" s="195"/>
      <c r="BX225" s="195"/>
      <c r="BY225" s="195"/>
      <c r="BZ225" s="195"/>
      <c r="CA225" s="195"/>
      <c r="CB225" s="195"/>
      <c r="CC225" s="195"/>
      <c r="CD225" s="195"/>
      <c r="CE225" s="195"/>
      <c r="CF225" s="195"/>
      <c r="CG225" s="195"/>
      <c r="CH225" s="195"/>
      <c r="CI225" s="195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</row>
    <row r="226" spans="1:105" s="115" customFormat="1" ht="15" hidden="1" customHeight="1">
      <c r="A226" s="192"/>
      <c r="B226" s="192"/>
      <c r="C226" s="192"/>
      <c r="D226" s="192"/>
      <c r="E226" s="192"/>
      <c r="F226" s="192"/>
      <c r="G226" s="192"/>
      <c r="H226" s="212" t="s">
        <v>517</v>
      </c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  <c r="AC226" s="213"/>
      <c r="AD226" s="213"/>
      <c r="AE226" s="213"/>
      <c r="AF226" s="213"/>
      <c r="AG226" s="213"/>
      <c r="AH226" s="213"/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  <c r="BI226" s="213"/>
      <c r="BJ226" s="213"/>
      <c r="BK226" s="213"/>
      <c r="BL226" s="213"/>
      <c r="BM226" s="213"/>
      <c r="BN226" s="213"/>
      <c r="BO226" s="213"/>
      <c r="BP226" s="213"/>
      <c r="BQ226" s="213"/>
      <c r="BR226" s="213"/>
      <c r="BS226" s="214"/>
      <c r="BT226" s="195"/>
      <c r="BU226" s="195"/>
      <c r="BV226" s="195"/>
      <c r="BW226" s="195"/>
      <c r="BX226" s="195"/>
      <c r="BY226" s="195"/>
      <c r="BZ226" s="195"/>
      <c r="CA226" s="195"/>
      <c r="CB226" s="195"/>
      <c r="CC226" s="195"/>
      <c r="CD226" s="195"/>
      <c r="CE226" s="195"/>
      <c r="CF226" s="195"/>
      <c r="CG226" s="195"/>
      <c r="CH226" s="195"/>
      <c r="CI226" s="195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</row>
    <row r="227" spans="1:105" s="115" customFormat="1" ht="15" hidden="1" customHeight="1">
      <c r="A227" s="192"/>
      <c r="B227" s="192"/>
      <c r="C227" s="192"/>
      <c r="D227" s="192"/>
      <c r="E227" s="192"/>
      <c r="F227" s="192"/>
      <c r="G227" s="192"/>
      <c r="H227" s="212" t="s">
        <v>518</v>
      </c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  <c r="AC227" s="213"/>
      <c r="AD227" s="213"/>
      <c r="AE227" s="213"/>
      <c r="AF227" s="213"/>
      <c r="AG227" s="213"/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  <c r="BI227" s="213"/>
      <c r="BJ227" s="213"/>
      <c r="BK227" s="213"/>
      <c r="BL227" s="213"/>
      <c r="BM227" s="213"/>
      <c r="BN227" s="213"/>
      <c r="BO227" s="213"/>
      <c r="BP227" s="213"/>
      <c r="BQ227" s="213"/>
      <c r="BR227" s="213"/>
      <c r="BS227" s="214"/>
      <c r="BT227" s="195"/>
      <c r="BU227" s="195"/>
      <c r="BV227" s="195"/>
      <c r="BW227" s="195"/>
      <c r="BX227" s="195"/>
      <c r="BY227" s="195"/>
      <c r="BZ227" s="195"/>
      <c r="CA227" s="195"/>
      <c r="CB227" s="195"/>
      <c r="CC227" s="195"/>
      <c r="CD227" s="195"/>
      <c r="CE227" s="195"/>
      <c r="CF227" s="195"/>
      <c r="CG227" s="195"/>
      <c r="CH227" s="195"/>
      <c r="CI227" s="195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</row>
    <row r="228" spans="1:105" s="115" customFormat="1" ht="15" hidden="1" customHeight="1">
      <c r="A228" s="192"/>
      <c r="B228" s="192"/>
      <c r="C228" s="192"/>
      <c r="D228" s="192"/>
      <c r="E228" s="192"/>
      <c r="F228" s="192"/>
      <c r="G228" s="192"/>
      <c r="H228" s="212"/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3"/>
      <c r="AE228" s="213"/>
      <c r="AF228" s="213"/>
      <c r="AG228" s="213"/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  <c r="BI228" s="213"/>
      <c r="BJ228" s="213"/>
      <c r="BK228" s="213"/>
      <c r="BL228" s="213"/>
      <c r="BM228" s="213"/>
      <c r="BN228" s="213"/>
      <c r="BO228" s="213"/>
      <c r="BP228" s="213"/>
      <c r="BQ228" s="213"/>
      <c r="BR228" s="213"/>
      <c r="BS228" s="214"/>
      <c r="BT228" s="195"/>
      <c r="BU228" s="195"/>
      <c r="BV228" s="195"/>
      <c r="BW228" s="195"/>
      <c r="BX228" s="195"/>
      <c r="BY228" s="195"/>
      <c r="BZ228" s="195"/>
      <c r="CA228" s="195"/>
      <c r="CB228" s="195"/>
      <c r="CC228" s="195"/>
      <c r="CD228" s="195"/>
      <c r="CE228" s="195"/>
      <c r="CF228" s="195"/>
      <c r="CG228" s="195"/>
      <c r="CH228" s="195"/>
      <c r="CI228" s="195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</row>
    <row r="229" spans="1:105" s="115" customFormat="1" ht="27.75" hidden="1" customHeight="1">
      <c r="A229" s="192" t="s">
        <v>142</v>
      </c>
      <c r="B229" s="192"/>
      <c r="C229" s="192"/>
      <c r="D229" s="192"/>
      <c r="E229" s="192"/>
      <c r="F229" s="192"/>
      <c r="G229" s="192"/>
      <c r="H229" s="212" t="s">
        <v>462</v>
      </c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  <c r="AC229" s="213"/>
      <c r="AD229" s="213"/>
      <c r="AE229" s="213"/>
      <c r="AF229" s="213"/>
      <c r="AG229" s="213"/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3"/>
      <c r="BE229" s="213"/>
      <c r="BF229" s="213"/>
      <c r="BG229" s="213"/>
      <c r="BH229" s="213"/>
      <c r="BI229" s="213"/>
      <c r="BJ229" s="213"/>
      <c r="BK229" s="213"/>
      <c r="BL229" s="213"/>
      <c r="BM229" s="213"/>
      <c r="BN229" s="213"/>
      <c r="BO229" s="213"/>
      <c r="BP229" s="213"/>
      <c r="BQ229" s="213"/>
      <c r="BR229" s="213"/>
      <c r="BS229" s="214"/>
      <c r="BT229" s="195"/>
      <c r="BU229" s="195"/>
      <c r="BV229" s="195"/>
      <c r="BW229" s="195"/>
      <c r="BX229" s="195"/>
      <c r="BY229" s="195"/>
      <c r="BZ229" s="195"/>
      <c r="CA229" s="195"/>
      <c r="CB229" s="195"/>
      <c r="CC229" s="195"/>
      <c r="CD229" s="195"/>
      <c r="CE229" s="195"/>
      <c r="CF229" s="195"/>
      <c r="CG229" s="195"/>
      <c r="CH229" s="195"/>
      <c r="CI229" s="195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</row>
    <row r="230" spans="1:105" s="127" customFormat="1" ht="15" hidden="1" customHeight="1">
      <c r="A230" s="192"/>
      <c r="B230" s="192"/>
      <c r="C230" s="192"/>
      <c r="D230" s="192"/>
      <c r="E230" s="192"/>
      <c r="F230" s="192"/>
      <c r="G230" s="192"/>
      <c r="H230" s="212" t="s">
        <v>515</v>
      </c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13"/>
      <c r="AC230" s="213"/>
      <c r="AD230" s="213"/>
      <c r="AE230" s="213"/>
      <c r="AF230" s="213"/>
      <c r="AG230" s="213"/>
      <c r="AH230" s="213"/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  <c r="BI230" s="213"/>
      <c r="BJ230" s="213"/>
      <c r="BK230" s="213"/>
      <c r="BL230" s="213"/>
      <c r="BM230" s="213"/>
      <c r="BN230" s="213"/>
      <c r="BO230" s="213"/>
      <c r="BP230" s="213"/>
      <c r="BQ230" s="213"/>
      <c r="BR230" s="213"/>
      <c r="BS230" s="214"/>
      <c r="BT230" s="195"/>
      <c r="BU230" s="195"/>
      <c r="BV230" s="195"/>
      <c r="BW230" s="195"/>
      <c r="BX230" s="195"/>
      <c r="BY230" s="195"/>
      <c r="BZ230" s="195"/>
      <c r="CA230" s="195"/>
      <c r="CB230" s="195"/>
      <c r="CC230" s="195"/>
      <c r="CD230" s="195"/>
      <c r="CE230" s="195"/>
      <c r="CF230" s="195"/>
      <c r="CG230" s="195"/>
      <c r="CH230" s="195"/>
      <c r="CI230" s="195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</row>
    <row r="231" spans="1:105" s="127" customFormat="1" ht="26.25" hidden="1" customHeight="1">
      <c r="A231" s="192"/>
      <c r="B231" s="192"/>
      <c r="C231" s="192"/>
      <c r="D231" s="192"/>
      <c r="E231" s="192"/>
      <c r="F231" s="192"/>
      <c r="G231" s="192"/>
      <c r="H231" s="212" t="s">
        <v>516</v>
      </c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13"/>
      <c r="AC231" s="213"/>
      <c r="AD231" s="213"/>
      <c r="AE231" s="213"/>
      <c r="AF231" s="213"/>
      <c r="AG231" s="213"/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  <c r="BI231" s="213"/>
      <c r="BJ231" s="213"/>
      <c r="BK231" s="213"/>
      <c r="BL231" s="213"/>
      <c r="BM231" s="213"/>
      <c r="BN231" s="213"/>
      <c r="BO231" s="213"/>
      <c r="BP231" s="213"/>
      <c r="BQ231" s="213"/>
      <c r="BR231" s="213"/>
      <c r="BS231" s="214"/>
      <c r="BT231" s="195"/>
      <c r="BU231" s="195"/>
      <c r="BV231" s="195"/>
      <c r="BW231" s="195"/>
      <c r="BX231" s="195"/>
      <c r="BY231" s="195"/>
      <c r="BZ231" s="195"/>
      <c r="CA231" s="195"/>
      <c r="CB231" s="195"/>
      <c r="CC231" s="195"/>
      <c r="CD231" s="195"/>
      <c r="CE231" s="195"/>
      <c r="CF231" s="195"/>
      <c r="CG231" s="195"/>
      <c r="CH231" s="195"/>
      <c r="CI231" s="195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</row>
    <row r="232" spans="1:105" s="127" customFormat="1" ht="15" hidden="1" customHeight="1">
      <c r="A232" s="192"/>
      <c r="B232" s="192"/>
      <c r="C232" s="192"/>
      <c r="D232" s="192"/>
      <c r="E232" s="192"/>
      <c r="F232" s="192"/>
      <c r="G232" s="192"/>
      <c r="H232" s="212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3"/>
      <c r="AG232" s="213"/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  <c r="BI232" s="213"/>
      <c r="BJ232" s="213"/>
      <c r="BK232" s="213"/>
      <c r="BL232" s="213"/>
      <c r="BM232" s="213"/>
      <c r="BN232" s="213"/>
      <c r="BO232" s="213"/>
      <c r="BP232" s="213"/>
      <c r="BQ232" s="213"/>
      <c r="BR232" s="213"/>
      <c r="BS232" s="214"/>
      <c r="BT232" s="195"/>
      <c r="BU232" s="195"/>
      <c r="BV232" s="195"/>
      <c r="BW232" s="195"/>
      <c r="BX232" s="195"/>
      <c r="BY232" s="195"/>
      <c r="BZ232" s="195"/>
      <c r="CA232" s="195"/>
      <c r="CB232" s="195"/>
      <c r="CC232" s="195"/>
      <c r="CD232" s="195"/>
      <c r="CE232" s="195"/>
      <c r="CF232" s="195"/>
      <c r="CG232" s="195"/>
      <c r="CH232" s="195"/>
      <c r="CI232" s="195"/>
      <c r="CJ232" s="197"/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</row>
    <row r="233" spans="1:105" s="115" customFormat="1" ht="24.75" hidden="1" customHeight="1">
      <c r="A233" s="192" t="s">
        <v>117</v>
      </c>
      <c r="B233" s="192"/>
      <c r="C233" s="192"/>
      <c r="D233" s="192"/>
      <c r="E233" s="192"/>
      <c r="F233" s="192"/>
      <c r="G233" s="192"/>
      <c r="H233" s="212" t="s">
        <v>466</v>
      </c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13"/>
      <c r="AC233" s="213"/>
      <c r="AD233" s="213"/>
      <c r="AE233" s="213"/>
      <c r="AF233" s="213"/>
      <c r="AG233" s="213"/>
      <c r="AH233" s="213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  <c r="BI233" s="213"/>
      <c r="BJ233" s="213"/>
      <c r="BK233" s="213"/>
      <c r="BL233" s="213"/>
      <c r="BM233" s="213"/>
      <c r="BN233" s="213"/>
      <c r="BO233" s="213"/>
      <c r="BP233" s="213"/>
      <c r="BQ233" s="213"/>
      <c r="BR233" s="213"/>
      <c r="BS233" s="214"/>
      <c r="BT233" s="195"/>
      <c r="BU233" s="195"/>
      <c r="BV233" s="195"/>
      <c r="BW233" s="195"/>
      <c r="BX233" s="195"/>
      <c r="BY233" s="195"/>
      <c r="BZ233" s="195"/>
      <c r="CA233" s="195"/>
      <c r="CB233" s="195"/>
      <c r="CC233" s="195"/>
      <c r="CD233" s="195"/>
      <c r="CE233" s="195"/>
      <c r="CF233" s="195"/>
      <c r="CG233" s="195"/>
      <c r="CH233" s="195"/>
      <c r="CI233" s="195"/>
      <c r="CJ233" s="197"/>
      <c r="CK233" s="197"/>
      <c r="CL233" s="197"/>
      <c r="CM233" s="197"/>
      <c r="CN233" s="197"/>
      <c r="CO233" s="197"/>
      <c r="CP233" s="197"/>
      <c r="CQ233" s="197"/>
      <c r="CR233" s="197"/>
      <c r="CS233" s="197"/>
      <c r="CT233" s="197"/>
      <c r="CU233" s="197"/>
      <c r="CV233" s="197"/>
      <c r="CW233" s="197"/>
      <c r="CX233" s="197"/>
      <c r="CY233" s="197"/>
      <c r="CZ233" s="197"/>
      <c r="DA233" s="197"/>
    </row>
    <row r="234" spans="1:105" s="115" customFormat="1" ht="15" hidden="1" customHeight="1">
      <c r="A234" s="192"/>
      <c r="B234" s="192"/>
      <c r="C234" s="192"/>
      <c r="D234" s="192"/>
      <c r="E234" s="192"/>
      <c r="F234" s="192"/>
      <c r="G234" s="192"/>
      <c r="H234" s="212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  <c r="AC234" s="213"/>
      <c r="AD234" s="213"/>
      <c r="AE234" s="213"/>
      <c r="AF234" s="213"/>
      <c r="AG234" s="213"/>
      <c r="AH234" s="213"/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  <c r="BI234" s="213"/>
      <c r="BJ234" s="213"/>
      <c r="BK234" s="213"/>
      <c r="BL234" s="213"/>
      <c r="BM234" s="213"/>
      <c r="BN234" s="213"/>
      <c r="BO234" s="213"/>
      <c r="BP234" s="213"/>
      <c r="BQ234" s="213"/>
      <c r="BR234" s="213"/>
      <c r="BS234" s="214"/>
      <c r="BT234" s="195"/>
      <c r="BU234" s="195"/>
      <c r="BV234" s="195"/>
      <c r="BW234" s="195"/>
      <c r="BX234" s="195"/>
      <c r="BY234" s="195"/>
      <c r="BZ234" s="195"/>
      <c r="CA234" s="195"/>
      <c r="CB234" s="195"/>
      <c r="CC234" s="195"/>
      <c r="CD234" s="195"/>
      <c r="CE234" s="195"/>
      <c r="CF234" s="195"/>
      <c r="CG234" s="195"/>
      <c r="CH234" s="195"/>
      <c r="CI234" s="195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</row>
    <row r="235" spans="1:105" s="115" customFormat="1" ht="15" hidden="1" customHeight="1">
      <c r="A235" s="192"/>
      <c r="B235" s="192"/>
      <c r="C235" s="192"/>
      <c r="D235" s="192"/>
      <c r="E235" s="192"/>
      <c r="F235" s="192"/>
      <c r="G235" s="192"/>
      <c r="H235" s="212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13"/>
      <c r="AC235" s="213"/>
      <c r="AD235" s="213"/>
      <c r="AE235" s="213"/>
      <c r="AF235" s="213"/>
      <c r="AG235" s="213"/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  <c r="BI235" s="213"/>
      <c r="BJ235" s="213"/>
      <c r="BK235" s="213"/>
      <c r="BL235" s="213"/>
      <c r="BM235" s="213"/>
      <c r="BN235" s="213"/>
      <c r="BO235" s="213"/>
      <c r="BP235" s="213"/>
      <c r="BQ235" s="213"/>
      <c r="BR235" s="213"/>
      <c r="BS235" s="214"/>
      <c r="BT235" s="195"/>
      <c r="BU235" s="195"/>
      <c r="BV235" s="195"/>
      <c r="BW235" s="195"/>
      <c r="BX235" s="195"/>
      <c r="BY235" s="195"/>
      <c r="BZ235" s="195"/>
      <c r="CA235" s="195"/>
      <c r="CB235" s="195"/>
      <c r="CC235" s="195"/>
      <c r="CD235" s="195"/>
      <c r="CE235" s="195"/>
      <c r="CF235" s="195"/>
      <c r="CG235" s="195"/>
      <c r="CH235" s="195"/>
      <c r="CI235" s="195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</row>
    <row r="236" spans="1:105" s="115" customFormat="1" ht="15" hidden="1" customHeight="1">
      <c r="A236" s="192"/>
      <c r="B236" s="192"/>
      <c r="C236" s="192"/>
      <c r="D236" s="192"/>
      <c r="E236" s="192"/>
      <c r="F236" s="192"/>
      <c r="G236" s="192"/>
      <c r="H236" s="212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/>
      <c r="AF236" s="213"/>
      <c r="AG236" s="213"/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  <c r="BI236" s="213"/>
      <c r="BJ236" s="213"/>
      <c r="BK236" s="213"/>
      <c r="BL236" s="213"/>
      <c r="BM236" s="213"/>
      <c r="BN236" s="213"/>
      <c r="BO236" s="213"/>
      <c r="BP236" s="213"/>
      <c r="BQ236" s="213"/>
      <c r="BR236" s="213"/>
      <c r="BS236" s="214"/>
      <c r="BT236" s="195"/>
      <c r="BU236" s="195"/>
      <c r="BV236" s="195"/>
      <c r="BW236" s="195"/>
      <c r="BX236" s="195"/>
      <c r="BY236" s="195"/>
      <c r="BZ236" s="195"/>
      <c r="CA236" s="195"/>
      <c r="CB236" s="195"/>
      <c r="CC236" s="195"/>
      <c r="CD236" s="195"/>
      <c r="CE236" s="195"/>
      <c r="CF236" s="195"/>
      <c r="CG236" s="195"/>
      <c r="CH236" s="195"/>
      <c r="CI236" s="195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</row>
    <row r="237" spans="1:105" s="115" customFormat="1" ht="24.75" hidden="1" customHeight="1">
      <c r="A237" s="192" t="s">
        <v>467</v>
      </c>
      <c r="B237" s="192"/>
      <c r="C237" s="192"/>
      <c r="D237" s="192"/>
      <c r="E237" s="192"/>
      <c r="F237" s="192"/>
      <c r="G237" s="192"/>
      <c r="H237" s="212" t="s">
        <v>468</v>
      </c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Z237" s="213"/>
      <c r="AA237" s="213"/>
      <c r="AB237" s="213"/>
      <c r="AC237" s="213"/>
      <c r="AD237" s="213"/>
      <c r="AE237" s="213"/>
      <c r="AF237" s="213"/>
      <c r="AG237" s="213"/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  <c r="BI237" s="213"/>
      <c r="BJ237" s="213"/>
      <c r="BK237" s="213"/>
      <c r="BL237" s="213"/>
      <c r="BM237" s="213"/>
      <c r="BN237" s="213"/>
      <c r="BO237" s="213"/>
      <c r="BP237" s="213"/>
      <c r="BQ237" s="213"/>
      <c r="BR237" s="213"/>
      <c r="BS237" s="214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  <c r="CH237" s="195"/>
      <c r="CI237" s="195"/>
      <c r="CJ237" s="197"/>
      <c r="CK237" s="197"/>
      <c r="CL237" s="197"/>
      <c r="CM237" s="197"/>
      <c r="CN237" s="197"/>
      <c r="CO237" s="197"/>
      <c r="CP237" s="197"/>
      <c r="CQ237" s="197"/>
      <c r="CR237" s="197"/>
      <c r="CS237" s="197"/>
      <c r="CT237" s="197"/>
      <c r="CU237" s="197"/>
      <c r="CV237" s="197"/>
      <c r="CW237" s="197"/>
      <c r="CX237" s="197"/>
      <c r="CY237" s="197"/>
      <c r="CZ237" s="197"/>
      <c r="DA237" s="197"/>
    </row>
    <row r="238" spans="1:105" s="115" customFormat="1" ht="15" hidden="1" customHeight="1">
      <c r="A238" s="192"/>
      <c r="B238" s="192"/>
      <c r="C238" s="192"/>
      <c r="D238" s="192"/>
      <c r="E238" s="192"/>
      <c r="F238" s="192"/>
      <c r="G238" s="192"/>
      <c r="H238" s="212" t="s">
        <v>514</v>
      </c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3"/>
      <c r="AC238" s="213"/>
      <c r="AD238" s="213"/>
      <c r="AE238" s="213"/>
      <c r="AF238" s="213"/>
      <c r="AG238" s="213"/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  <c r="BI238" s="213"/>
      <c r="BJ238" s="213"/>
      <c r="BK238" s="213"/>
      <c r="BL238" s="213"/>
      <c r="BM238" s="213"/>
      <c r="BN238" s="213"/>
      <c r="BO238" s="213"/>
      <c r="BP238" s="213"/>
      <c r="BQ238" s="213"/>
      <c r="BR238" s="213"/>
      <c r="BS238" s="214"/>
      <c r="BT238" s="195"/>
      <c r="BU238" s="195"/>
      <c r="BV238" s="195"/>
      <c r="BW238" s="195"/>
      <c r="BX238" s="195"/>
      <c r="BY238" s="195"/>
      <c r="BZ238" s="195"/>
      <c r="CA238" s="195"/>
      <c r="CB238" s="195"/>
      <c r="CC238" s="195"/>
      <c r="CD238" s="195"/>
      <c r="CE238" s="195"/>
      <c r="CF238" s="195"/>
      <c r="CG238" s="195"/>
      <c r="CH238" s="195"/>
      <c r="CI238" s="195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</row>
    <row r="239" spans="1:105" s="115" customFormat="1" ht="15" hidden="1" customHeight="1">
      <c r="A239" s="192"/>
      <c r="B239" s="192"/>
      <c r="C239" s="192"/>
      <c r="D239" s="192"/>
      <c r="E239" s="192"/>
      <c r="F239" s="192"/>
      <c r="G239" s="192"/>
      <c r="H239" s="212" t="s">
        <v>519</v>
      </c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13"/>
      <c r="AC239" s="213"/>
      <c r="AD239" s="213"/>
      <c r="AE239" s="213"/>
      <c r="AF239" s="213"/>
      <c r="AG239" s="213"/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  <c r="BI239" s="213"/>
      <c r="BJ239" s="213"/>
      <c r="BK239" s="213"/>
      <c r="BL239" s="213"/>
      <c r="BM239" s="213"/>
      <c r="BN239" s="213"/>
      <c r="BO239" s="213"/>
      <c r="BP239" s="213"/>
      <c r="BQ239" s="213"/>
      <c r="BR239" s="213"/>
      <c r="BS239" s="214"/>
      <c r="BT239" s="195"/>
      <c r="BU239" s="195"/>
      <c r="BV239" s="195"/>
      <c r="BW239" s="195"/>
      <c r="BX239" s="195"/>
      <c r="BY239" s="195"/>
      <c r="BZ239" s="195"/>
      <c r="CA239" s="195"/>
      <c r="CB239" s="195"/>
      <c r="CC239" s="195"/>
      <c r="CD239" s="195"/>
      <c r="CE239" s="195"/>
      <c r="CF239" s="195"/>
      <c r="CG239" s="195"/>
      <c r="CH239" s="195"/>
      <c r="CI239" s="195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</row>
    <row r="240" spans="1:105" s="115" customFormat="1" ht="15" hidden="1" customHeight="1">
      <c r="A240" s="209"/>
      <c r="B240" s="210"/>
      <c r="C240" s="210"/>
      <c r="D240" s="210"/>
      <c r="E240" s="210"/>
      <c r="F240" s="210"/>
      <c r="G240" s="211"/>
      <c r="H240" s="212" t="s">
        <v>521</v>
      </c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13"/>
      <c r="AC240" s="213"/>
      <c r="AD240" s="213"/>
      <c r="AE240" s="213"/>
      <c r="AF240" s="213"/>
      <c r="AG240" s="213"/>
      <c r="AH240" s="213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  <c r="BI240" s="213"/>
      <c r="BJ240" s="213"/>
      <c r="BK240" s="213"/>
      <c r="BL240" s="213"/>
      <c r="BM240" s="213"/>
      <c r="BN240" s="213"/>
      <c r="BO240" s="213"/>
      <c r="BP240" s="213"/>
      <c r="BQ240" s="213"/>
      <c r="BR240" s="213"/>
      <c r="BS240" s="214"/>
      <c r="BT240" s="215"/>
      <c r="BU240" s="216"/>
      <c r="BV240" s="216"/>
      <c r="BW240" s="216"/>
      <c r="BX240" s="216"/>
      <c r="BY240" s="216"/>
      <c r="BZ240" s="216"/>
      <c r="CA240" s="216"/>
      <c r="CB240" s="216"/>
      <c r="CC240" s="216"/>
      <c r="CD240" s="216"/>
      <c r="CE240" s="216"/>
      <c r="CF240" s="216"/>
      <c r="CG240" s="216"/>
      <c r="CH240" s="216"/>
      <c r="CI240" s="217"/>
      <c r="CJ240" s="218"/>
      <c r="CK240" s="219"/>
      <c r="CL240" s="219"/>
      <c r="CM240" s="219"/>
      <c r="CN240" s="219"/>
      <c r="CO240" s="219"/>
      <c r="CP240" s="219"/>
      <c r="CQ240" s="219"/>
      <c r="CR240" s="219"/>
      <c r="CS240" s="219"/>
      <c r="CT240" s="219"/>
      <c r="CU240" s="219"/>
      <c r="CV240" s="219"/>
      <c r="CW240" s="219"/>
      <c r="CX240" s="219"/>
      <c r="CY240" s="219"/>
      <c r="CZ240" s="219"/>
      <c r="DA240" s="220"/>
    </row>
    <row r="241" spans="1:105" s="115" customFormat="1" ht="15" hidden="1" customHeight="1">
      <c r="A241" s="192"/>
      <c r="B241" s="192"/>
      <c r="C241" s="192"/>
      <c r="D241" s="192"/>
      <c r="E241" s="192"/>
      <c r="F241" s="192"/>
      <c r="G241" s="192"/>
      <c r="H241" s="212" t="s">
        <v>520</v>
      </c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3"/>
      <c r="Y241" s="213"/>
      <c r="Z241" s="213"/>
      <c r="AA241" s="213"/>
      <c r="AB241" s="213"/>
      <c r="AC241" s="213"/>
      <c r="AD241" s="213"/>
      <c r="AE241" s="213"/>
      <c r="AF241" s="213"/>
      <c r="AG241" s="213"/>
      <c r="AH241" s="213"/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  <c r="BI241" s="213"/>
      <c r="BJ241" s="213"/>
      <c r="BK241" s="213"/>
      <c r="BL241" s="213"/>
      <c r="BM241" s="213"/>
      <c r="BN241" s="213"/>
      <c r="BO241" s="213"/>
      <c r="BP241" s="213"/>
      <c r="BQ241" s="213"/>
      <c r="BR241" s="213"/>
      <c r="BS241" s="214"/>
      <c r="BT241" s="195"/>
      <c r="BU241" s="195"/>
      <c r="BV241" s="195"/>
      <c r="BW241" s="195"/>
      <c r="BX241" s="195"/>
      <c r="BY241" s="195"/>
      <c r="BZ241" s="195"/>
      <c r="CA241" s="195"/>
      <c r="CB241" s="195"/>
      <c r="CC241" s="195"/>
      <c r="CD241" s="195"/>
      <c r="CE241" s="195"/>
      <c r="CF241" s="195"/>
      <c r="CG241" s="195"/>
      <c r="CH241" s="195"/>
      <c r="CI241" s="195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</row>
    <row r="242" spans="1:105" s="109" customFormat="1" ht="15" hidden="1" customHeight="1">
      <c r="A242" s="192"/>
      <c r="B242" s="192"/>
      <c r="C242" s="192"/>
      <c r="D242" s="192"/>
      <c r="E242" s="192"/>
      <c r="F242" s="192"/>
      <c r="G242" s="192"/>
      <c r="H242" s="206" t="s">
        <v>336</v>
      </c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  <c r="V242" s="207"/>
      <c r="W242" s="207"/>
      <c r="X242" s="207"/>
      <c r="Y242" s="207"/>
      <c r="Z242" s="207"/>
      <c r="AA242" s="207"/>
      <c r="AB242" s="207"/>
      <c r="AC242" s="207"/>
      <c r="AD242" s="207"/>
      <c r="AE242" s="207"/>
      <c r="AF242" s="207"/>
      <c r="AG242" s="207"/>
      <c r="AH242" s="207"/>
      <c r="AI242" s="207"/>
      <c r="AJ242" s="207"/>
      <c r="AK242" s="207"/>
      <c r="AL242" s="207"/>
      <c r="AM242" s="207"/>
      <c r="AN242" s="207"/>
      <c r="AO242" s="207"/>
      <c r="AP242" s="207"/>
      <c r="AQ242" s="207"/>
      <c r="AR242" s="207"/>
      <c r="AS242" s="207"/>
      <c r="AT242" s="207"/>
      <c r="AU242" s="207"/>
      <c r="AV242" s="207"/>
      <c r="AW242" s="207"/>
      <c r="AX242" s="207"/>
      <c r="AY242" s="207"/>
      <c r="AZ242" s="207"/>
      <c r="BA242" s="207"/>
      <c r="BB242" s="207"/>
      <c r="BC242" s="207"/>
      <c r="BD242" s="207"/>
      <c r="BE242" s="207"/>
      <c r="BF242" s="207"/>
      <c r="BG242" s="207"/>
      <c r="BH242" s="207"/>
      <c r="BI242" s="207"/>
      <c r="BJ242" s="207"/>
      <c r="BK242" s="207"/>
      <c r="BL242" s="207"/>
      <c r="BM242" s="207"/>
      <c r="BN242" s="207"/>
      <c r="BO242" s="207"/>
      <c r="BP242" s="207"/>
      <c r="BQ242" s="207"/>
      <c r="BR242" s="207"/>
      <c r="BS242" s="208"/>
      <c r="BT242" s="195" t="s">
        <v>293</v>
      </c>
      <c r="BU242" s="195"/>
      <c r="BV242" s="195"/>
      <c r="BW242" s="195"/>
      <c r="BX242" s="195"/>
      <c r="BY242" s="195"/>
      <c r="BZ242" s="195"/>
      <c r="CA242" s="195"/>
      <c r="CB242" s="195"/>
      <c r="CC242" s="195"/>
      <c r="CD242" s="195"/>
      <c r="CE242" s="195"/>
      <c r="CF242" s="195"/>
      <c r="CG242" s="195"/>
      <c r="CH242" s="195"/>
      <c r="CI242" s="195"/>
      <c r="CJ242" s="197">
        <f>CJ224+CJ225+CJ229+CJ233+CJ237</f>
        <v>0</v>
      </c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</row>
    <row r="243" spans="1:105" s="109" customFormat="1" ht="12" hidden="1" customHeight="1"/>
    <row r="244" spans="1:105" s="151" customFormat="1" ht="15" hidden="1" customHeight="1">
      <c r="A244" s="205" t="s">
        <v>439</v>
      </c>
      <c r="B244" s="205"/>
      <c r="C244" s="205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5"/>
      <c r="AT244" s="205"/>
      <c r="AU244" s="205"/>
      <c r="AV244" s="205"/>
      <c r="AW244" s="205"/>
      <c r="AX244" s="205"/>
      <c r="AY244" s="205"/>
      <c r="AZ244" s="205"/>
      <c r="BA244" s="205"/>
      <c r="BB244" s="205"/>
      <c r="BC244" s="205"/>
      <c r="BD244" s="205"/>
      <c r="BE244" s="205"/>
      <c r="BF244" s="205"/>
      <c r="BG244" s="205"/>
      <c r="BH244" s="205"/>
      <c r="BI244" s="205"/>
      <c r="BJ244" s="205"/>
      <c r="BK244" s="205"/>
      <c r="BL244" s="205"/>
      <c r="BM244" s="205"/>
      <c r="BN244" s="205"/>
      <c r="BO244" s="205"/>
      <c r="BP244" s="205"/>
      <c r="BQ244" s="205"/>
      <c r="BR244" s="205"/>
      <c r="BS244" s="205"/>
      <c r="BT244" s="205"/>
      <c r="BU244" s="205"/>
      <c r="BV244" s="205"/>
      <c r="BW244" s="205"/>
      <c r="BX244" s="205"/>
      <c r="BY244" s="205"/>
      <c r="BZ244" s="205"/>
      <c r="CA244" s="205"/>
      <c r="CB244" s="205"/>
      <c r="CC244" s="205"/>
      <c r="CD244" s="205"/>
      <c r="CE244" s="205"/>
      <c r="CF244" s="205"/>
      <c r="CG244" s="205"/>
      <c r="CH244" s="205"/>
      <c r="CI244" s="205"/>
      <c r="CJ244" s="205"/>
      <c r="CK244" s="205"/>
      <c r="CL244" s="205"/>
      <c r="CM244" s="205"/>
      <c r="CN244" s="205"/>
      <c r="CO244" s="205"/>
      <c r="CP244" s="205"/>
      <c r="CQ244" s="205"/>
      <c r="CR244" s="205"/>
      <c r="CS244" s="205"/>
      <c r="CT244" s="205"/>
      <c r="CU244" s="205"/>
      <c r="CV244" s="205"/>
      <c r="CW244" s="205"/>
      <c r="CX244" s="205"/>
      <c r="CY244" s="205"/>
      <c r="CZ244" s="205"/>
      <c r="DA244" s="205"/>
    </row>
    <row r="245" spans="1:105" s="109" customFormat="1" ht="10.5" hidden="1" customHeight="1"/>
    <row r="246" spans="1:105" s="153" customFormat="1" ht="30" hidden="1" customHeight="1">
      <c r="A246" s="201" t="s">
        <v>329</v>
      </c>
      <c r="B246" s="202"/>
      <c r="C246" s="202"/>
      <c r="D246" s="202"/>
      <c r="E246" s="202"/>
      <c r="F246" s="202"/>
      <c r="G246" s="203"/>
      <c r="H246" s="201" t="s">
        <v>463</v>
      </c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  <c r="AA246" s="202"/>
      <c r="AB246" s="202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2"/>
      <c r="AT246" s="202"/>
      <c r="AU246" s="202"/>
      <c r="AV246" s="202"/>
      <c r="AW246" s="202"/>
      <c r="AX246" s="202"/>
      <c r="AY246" s="202"/>
      <c r="AZ246" s="202"/>
      <c r="BA246" s="202"/>
      <c r="BB246" s="202"/>
      <c r="BC246" s="203"/>
      <c r="BD246" s="201" t="s">
        <v>418</v>
      </c>
      <c r="BE246" s="202"/>
      <c r="BF246" s="202"/>
      <c r="BG246" s="202"/>
      <c r="BH246" s="202"/>
      <c r="BI246" s="202"/>
      <c r="BJ246" s="202"/>
      <c r="BK246" s="202"/>
      <c r="BL246" s="202"/>
      <c r="BM246" s="202"/>
      <c r="BN246" s="202"/>
      <c r="BO246" s="202"/>
      <c r="BP246" s="202"/>
      <c r="BQ246" s="202"/>
      <c r="BR246" s="202"/>
      <c r="BS246" s="203"/>
      <c r="BT246" s="201" t="s">
        <v>428</v>
      </c>
      <c r="BU246" s="202"/>
      <c r="BV246" s="202"/>
      <c r="BW246" s="202"/>
      <c r="BX246" s="202"/>
      <c r="BY246" s="202"/>
      <c r="BZ246" s="202"/>
      <c r="CA246" s="202"/>
      <c r="CB246" s="202"/>
      <c r="CC246" s="202"/>
      <c r="CD246" s="202"/>
      <c r="CE246" s="202"/>
      <c r="CF246" s="202"/>
      <c r="CG246" s="202"/>
      <c r="CH246" s="202"/>
      <c r="CI246" s="203"/>
      <c r="CJ246" s="201" t="s">
        <v>429</v>
      </c>
      <c r="CK246" s="202"/>
      <c r="CL246" s="202"/>
      <c r="CM246" s="202"/>
      <c r="CN246" s="202"/>
      <c r="CO246" s="202"/>
      <c r="CP246" s="202"/>
      <c r="CQ246" s="202"/>
      <c r="CR246" s="202"/>
      <c r="CS246" s="202"/>
      <c r="CT246" s="202"/>
      <c r="CU246" s="202"/>
      <c r="CV246" s="202"/>
      <c r="CW246" s="202"/>
      <c r="CX246" s="202"/>
      <c r="CY246" s="202"/>
      <c r="CZ246" s="202"/>
      <c r="DA246" s="203"/>
    </row>
    <row r="247" spans="1:105" s="114" customFormat="1" hidden="1">
      <c r="A247" s="204"/>
      <c r="B247" s="204"/>
      <c r="C247" s="204"/>
      <c r="D247" s="204"/>
      <c r="E247" s="204"/>
      <c r="F247" s="204"/>
      <c r="G247" s="204"/>
      <c r="H247" s="204">
        <v>1</v>
      </c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>
        <v>2</v>
      </c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>
        <v>3</v>
      </c>
      <c r="BU247" s="204"/>
      <c r="BV247" s="204"/>
      <c r="BW247" s="204"/>
      <c r="BX247" s="204"/>
      <c r="BY247" s="204"/>
      <c r="BZ247" s="204"/>
      <c r="CA247" s="204"/>
      <c r="CB247" s="204"/>
      <c r="CC247" s="204"/>
      <c r="CD247" s="204"/>
      <c r="CE247" s="204"/>
      <c r="CF247" s="204"/>
      <c r="CG247" s="204"/>
      <c r="CH247" s="204"/>
      <c r="CI247" s="204"/>
      <c r="CJ247" s="204">
        <v>4</v>
      </c>
      <c r="CK247" s="204"/>
      <c r="CL247" s="204"/>
      <c r="CM247" s="204"/>
      <c r="CN247" s="204"/>
      <c r="CO247" s="204"/>
      <c r="CP247" s="204"/>
      <c r="CQ247" s="204"/>
      <c r="CR247" s="204"/>
      <c r="CS247" s="204"/>
      <c r="CT247" s="204"/>
      <c r="CU247" s="204"/>
      <c r="CV247" s="204"/>
      <c r="CW247" s="204"/>
      <c r="CX247" s="204"/>
      <c r="CY247" s="204"/>
      <c r="CZ247" s="204"/>
      <c r="DA247" s="204"/>
    </row>
    <row r="248" spans="1:105" s="115" customFormat="1" ht="15.75" hidden="1" customHeight="1">
      <c r="A248" s="192"/>
      <c r="B248" s="192"/>
      <c r="C248" s="192"/>
      <c r="D248" s="192"/>
      <c r="E248" s="192"/>
      <c r="F248" s="192"/>
      <c r="G248" s="192"/>
      <c r="H248" s="193" t="s">
        <v>525</v>
      </c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  <c r="AT248" s="193"/>
      <c r="AU248" s="193"/>
      <c r="AV248" s="193"/>
      <c r="AW248" s="193"/>
      <c r="AX248" s="193"/>
      <c r="AY248" s="193"/>
      <c r="AZ248" s="193"/>
      <c r="BA248" s="193"/>
      <c r="BB248" s="193"/>
      <c r="BC248" s="193"/>
      <c r="BD248" s="195">
        <v>1</v>
      </c>
      <c r="BE248" s="195"/>
      <c r="BF248" s="195"/>
      <c r="BG248" s="195"/>
      <c r="BH248" s="195"/>
      <c r="BI248" s="195"/>
      <c r="BJ248" s="195"/>
      <c r="BK248" s="195"/>
      <c r="BL248" s="195"/>
      <c r="BM248" s="195"/>
      <c r="BN248" s="195"/>
      <c r="BO248" s="195"/>
      <c r="BP248" s="195"/>
      <c r="BQ248" s="195"/>
      <c r="BR248" s="195"/>
      <c r="BS248" s="195"/>
      <c r="BT248" s="195"/>
      <c r="BU248" s="195"/>
      <c r="BV248" s="195"/>
      <c r="BW248" s="195"/>
      <c r="BX248" s="195"/>
      <c r="BY248" s="195"/>
      <c r="BZ248" s="195"/>
      <c r="CA248" s="195"/>
      <c r="CB248" s="195"/>
      <c r="CC248" s="195"/>
      <c r="CD248" s="195"/>
      <c r="CE248" s="195"/>
      <c r="CF248" s="195"/>
      <c r="CG248" s="195"/>
      <c r="CH248" s="195"/>
      <c r="CI248" s="195"/>
      <c r="CJ248" s="195"/>
      <c r="CK248" s="195"/>
      <c r="CL248" s="195"/>
      <c r="CM248" s="195"/>
      <c r="CN248" s="195"/>
      <c r="CO248" s="195"/>
      <c r="CP248" s="195"/>
      <c r="CQ248" s="195"/>
      <c r="CR248" s="195"/>
      <c r="CS248" s="195"/>
      <c r="CT248" s="195"/>
      <c r="CU248" s="195"/>
      <c r="CV248" s="195"/>
      <c r="CW248" s="195"/>
      <c r="CX248" s="195"/>
      <c r="CY248" s="195"/>
      <c r="CZ248" s="195"/>
      <c r="DA248" s="195"/>
    </row>
    <row r="249" spans="1:105" s="115" customFormat="1" ht="27" hidden="1" customHeight="1">
      <c r="A249" s="192"/>
      <c r="B249" s="192"/>
      <c r="C249" s="192"/>
      <c r="D249" s="192"/>
      <c r="E249" s="192"/>
      <c r="F249" s="192"/>
      <c r="G249" s="192"/>
      <c r="H249" s="193" t="s">
        <v>526</v>
      </c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3"/>
      <c r="AT249" s="193"/>
      <c r="AU249" s="193"/>
      <c r="AV249" s="193"/>
      <c r="AW249" s="193"/>
      <c r="AX249" s="193"/>
      <c r="AY249" s="193"/>
      <c r="AZ249" s="193"/>
      <c r="BA249" s="193"/>
      <c r="BB249" s="193"/>
      <c r="BC249" s="193"/>
      <c r="BD249" s="195">
        <v>1</v>
      </c>
      <c r="BE249" s="195"/>
      <c r="BF249" s="195"/>
      <c r="BG249" s="195"/>
      <c r="BH249" s="195"/>
      <c r="BI249" s="195"/>
      <c r="BJ249" s="195"/>
      <c r="BK249" s="195"/>
      <c r="BL249" s="195"/>
      <c r="BM249" s="195"/>
      <c r="BN249" s="195"/>
      <c r="BO249" s="195"/>
      <c r="BP249" s="195"/>
      <c r="BQ249" s="195"/>
      <c r="BR249" s="195"/>
      <c r="BS249" s="195"/>
      <c r="BT249" s="195"/>
      <c r="BU249" s="195"/>
      <c r="BV249" s="195"/>
      <c r="BW249" s="195"/>
      <c r="BX249" s="195"/>
      <c r="BY249" s="195"/>
      <c r="BZ249" s="195"/>
      <c r="CA249" s="195"/>
      <c r="CB249" s="195"/>
      <c r="CC249" s="195"/>
      <c r="CD249" s="195"/>
      <c r="CE249" s="195"/>
      <c r="CF249" s="195"/>
      <c r="CG249" s="195"/>
      <c r="CH249" s="195"/>
      <c r="CI249" s="195"/>
      <c r="CJ249" s="195"/>
      <c r="CK249" s="195"/>
      <c r="CL249" s="195"/>
      <c r="CM249" s="195"/>
      <c r="CN249" s="195"/>
      <c r="CO249" s="195"/>
      <c r="CP249" s="195"/>
      <c r="CQ249" s="195"/>
      <c r="CR249" s="195"/>
      <c r="CS249" s="195"/>
      <c r="CT249" s="195"/>
      <c r="CU249" s="195"/>
      <c r="CV249" s="195"/>
      <c r="CW249" s="195"/>
      <c r="CX249" s="195"/>
      <c r="CY249" s="195"/>
      <c r="CZ249" s="195"/>
      <c r="DA249" s="195"/>
    </row>
    <row r="250" spans="1:105" s="115" customFormat="1" ht="15" hidden="1" customHeight="1">
      <c r="A250" s="192"/>
      <c r="B250" s="192"/>
      <c r="C250" s="192"/>
      <c r="D250" s="192"/>
      <c r="E250" s="192"/>
      <c r="F250" s="192"/>
      <c r="G250" s="192"/>
      <c r="H250" s="193" t="s">
        <v>527</v>
      </c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3"/>
      <c r="AT250" s="193"/>
      <c r="AU250" s="193"/>
      <c r="AV250" s="193"/>
      <c r="AW250" s="193"/>
      <c r="AX250" s="193"/>
      <c r="AY250" s="193"/>
      <c r="AZ250" s="193"/>
      <c r="BA250" s="193"/>
      <c r="BB250" s="193"/>
      <c r="BC250" s="193"/>
      <c r="BD250" s="195">
        <v>1</v>
      </c>
      <c r="BE250" s="195"/>
      <c r="BF250" s="195"/>
      <c r="BG250" s="195"/>
      <c r="BH250" s="195"/>
      <c r="BI250" s="195"/>
      <c r="BJ250" s="195"/>
      <c r="BK250" s="195"/>
      <c r="BL250" s="195"/>
      <c r="BM250" s="195"/>
      <c r="BN250" s="195"/>
      <c r="BO250" s="195"/>
      <c r="BP250" s="195"/>
      <c r="BQ250" s="195"/>
      <c r="BR250" s="195"/>
      <c r="BS250" s="195"/>
      <c r="BT250" s="195"/>
      <c r="BU250" s="195"/>
      <c r="BV250" s="195"/>
      <c r="BW250" s="195"/>
      <c r="BX250" s="195"/>
      <c r="BY250" s="195"/>
      <c r="BZ250" s="195"/>
      <c r="CA250" s="195"/>
      <c r="CB250" s="195"/>
      <c r="CC250" s="195"/>
      <c r="CD250" s="195"/>
      <c r="CE250" s="195"/>
      <c r="CF250" s="195"/>
      <c r="CG250" s="195"/>
      <c r="CH250" s="195"/>
      <c r="CI250" s="195"/>
      <c r="CJ250" s="195"/>
      <c r="CK250" s="195"/>
      <c r="CL250" s="195"/>
      <c r="CM250" s="195"/>
      <c r="CN250" s="195"/>
      <c r="CO250" s="195"/>
      <c r="CP250" s="195"/>
      <c r="CQ250" s="195"/>
      <c r="CR250" s="195"/>
      <c r="CS250" s="195"/>
      <c r="CT250" s="195"/>
      <c r="CU250" s="195"/>
      <c r="CV250" s="195"/>
      <c r="CW250" s="195"/>
      <c r="CX250" s="195"/>
      <c r="CY250" s="195"/>
      <c r="CZ250" s="195"/>
      <c r="DA250" s="195"/>
    </row>
    <row r="251" spans="1:105" s="115" customFormat="1" ht="15" hidden="1" customHeight="1">
      <c r="A251" s="192"/>
      <c r="B251" s="192"/>
      <c r="C251" s="192"/>
      <c r="D251" s="192"/>
      <c r="E251" s="192"/>
      <c r="F251" s="192"/>
      <c r="G251" s="192"/>
      <c r="H251" s="193" t="s">
        <v>472</v>
      </c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3"/>
      <c r="AT251" s="193"/>
      <c r="AU251" s="193"/>
      <c r="AV251" s="193"/>
      <c r="AW251" s="193"/>
      <c r="AX251" s="193"/>
      <c r="AY251" s="193"/>
      <c r="AZ251" s="193"/>
      <c r="BA251" s="193"/>
      <c r="BB251" s="193"/>
      <c r="BC251" s="193"/>
      <c r="BD251" s="195"/>
      <c r="BE251" s="195"/>
      <c r="BF251" s="195"/>
      <c r="BG251" s="195"/>
      <c r="BH251" s="195"/>
      <c r="BI251" s="195"/>
      <c r="BJ251" s="195"/>
      <c r="BK251" s="195"/>
      <c r="BL251" s="195"/>
      <c r="BM251" s="195"/>
      <c r="BN251" s="195"/>
      <c r="BO251" s="195"/>
      <c r="BP251" s="195"/>
      <c r="BQ251" s="195"/>
      <c r="BR251" s="195"/>
      <c r="BS251" s="195"/>
      <c r="BT251" s="195"/>
      <c r="BU251" s="195"/>
      <c r="BV251" s="195"/>
      <c r="BW251" s="195"/>
      <c r="BX251" s="195"/>
      <c r="BY251" s="195"/>
      <c r="BZ251" s="195"/>
      <c r="CA251" s="195"/>
      <c r="CB251" s="195"/>
      <c r="CC251" s="195"/>
      <c r="CD251" s="195"/>
      <c r="CE251" s="195"/>
      <c r="CF251" s="195"/>
      <c r="CG251" s="195"/>
      <c r="CH251" s="195"/>
      <c r="CI251" s="195"/>
      <c r="CJ251" s="195"/>
      <c r="CK251" s="195"/>
      <c r="CL251" s="195"/>
      <c r="CM251" s="195"/>
      <c r="CN251" s="195"/>
      <c r="CO251" s="195"/>
      <c r="CP251" s="195"/>
      <c r="CQ251" s="195"/>
      <c r="CR251" s="195"/>
      <c r="CS251" s="195"/>
      <c r="CT251" s="195"/>
      <c r="CU251" s="195"/>
      <c r="CV251" s="195"/>
      <c r="CW251" s="195"/>
      <c r="CX251" s="195"/>
      <c r="CY251" s="195"/>
      <c r="CZ251" s="195"/>
      <c r="DA251" s="195"/>
    </row>
    <row r="252" spans="1:105" s="115" customFormat="1" ht="15" hidden="1" customHeight="1">
      <c r="A252" s="192"/>
      <c r="B252" s="192"/>
      <c r="C252" s="192"/>
      <c r="D252" s="192"/>
      <c r="E252" s="192"/>
      <c r="F252" s="192"/>
      <c r="G252" s="192"/>
      <c r="H252" s="193" t="s">
        <v>470</v>
      </c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  <c r="AM252" s="193"/>
      <c r="AN252" s="193"/>
      <c r="AO252" s="193"/>
      <c r="AP252" s="193"/>
      <c r="AQ252" s="193"/>
      <c r="AR252" s="193"/>
      <c r="AS252" s="193"/>
      <c r="AT252" s="193"/>
      <c r="AU252" s="193"/>
      <c r="AV252" s="193"/>
      <c r="AW252" s="193"/>
      <c r="AX252" s="193"/>
      <c r="AY252" s="193"/>
      <c r="AZ252" s="193"/>
      <c r="BA252" s="193"/>
      <c r="BB252" s="193"/>
      <c r="BC252" s="193"/>
      <c r="BD252" s="194"/>
      <c r="BE252" s="194"/>
      <c r="BF252" s="194"/>
      <c r="BG252" s="194"/>
      <c r="BH252" s="194"/>
      <c r="BI252" s="194"/>
      <c r="BJ252" s="194"/>
      <c r="BK252" s="194"/>
      <c r="BL252" s="194"/>
      <c r="BM252" s="194"/>
      <c r="BN252" s="194"/>
      <c r="BO252" s="194"/>
      <c r="BP252" s="194"/>
      <c r="BQ252" s="194"/>
      <c r="BR252" s="194"/>
      <c r="BS252" s="194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</row>
    <row r="253" spans="1:105" s="115" customFormat="1" ht="15" hidden="1" customHeight="1">
      <c r="A253" s="192"/>
      <c r="B253" s="192"/>
      <c r="C253" s="192"/>
      <c r="D253" s="192"/>
      <c r="E253" s="192"/>
      <c r="F253" s="192"/>
      <c r="G253" s="192"/>
      <c r="H253" s="193" t="s">
        <v>471</v>
      </c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  <c r="AA253" s="193"/>
      <c r="AB253" s="193"/>
      <c r="AC253" s="193"/>
      <c r="AD253" s="193"/>
      <c r="AE253" s="193"/>
      <c r="AF253" s="193"/>
      <c r="AG253" s="193"/>
      <c r="AH253" s="193"/>
      <c r="AI253" s="193"/>
      <c r="AJ253" s="193"/>
      <c r="AK253" s="193"/>
      <c r="AL253" s="193"/>
      <c r="AM253" s="193"/>
      <c r="AN253" s="193"/>
      <c r="AO253" s="193"/>
      <c r="AP253" s="193"/>
      <c r="AQ253" s="193"/>
      <c r="AR253" s="193"/>
      <c r="AS253" s="193"/>
      <c r="AT253" s="193"/>
      <c r="AU253" s="193"/>
      <c r="AV253" s="193"/>
      <c r="AW253" s="193"/>
      <c r="AX253" s="193"/>
      <c r="AY253" s="193"/>
      <c r="AZ253" s="193"/>
      <c r="BA253" s="193"/>
      <c r="BB253" s="193"/>
      <c r="BC253" s="193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194"/>
      <c r="BN253" s="194"/>
      <c r="BO253" s="194"/>
      <c r="BP253" s="194"/>
      <c r="BQ253" s="194"/>
      <c r="BR253" s="194"/>
      <c r="BS253" s="194"/>
      <c r="BT253" s="195"/>
      <c r="BU253" s="195"/>
      <c r="BV253" s="195"/>
      <c r="BW253" s="195"/>
      <c r="BX253" s="195"/>
      <c r="BY253" s="195"/>
      <c r="BZ253" s="195"/>
      <c r="CA253" s="195"/>
      <c r="CB253" s="195"/>
      <c r="CC253" s="195"/>
      <c r="CD253" s="195"/>
      <c r="CE253" s="195"/>
      <c r="CF253" s="195"/>
      <c r="CG253" s="195"/>
      <c r="CH253" s="195"/>
      <c r="CI253" s="195"/>
      <c r="CJ253" s="195"/>
      <c r="CK253" s="195"/>
      <c r="CL253" s="195"/>
      <c r="CM253" s="195"/>
      <c r="CN253" s="195"/>
      <c r="CO253" s="195"/>
      <c r="CP253" s="195"/>
      <c r="CQ253" s="195"/>
      <c r="CR253" s="195"/>
      <c r="CS253" s="195"/>
      <c r="CT253" s="195"/>
      <c r="CU253" s="195"/>
      <c r="CV253" s="195"/>
      <c r="CW253" s="195"/>
      <c r="CX253" s="195"/>
      <c r="CY253" s="195"/>
      <c r="CZ253" s="195"/>
      <c r="DA253" s="195"/>
    </row>
    <row r="254" spans="1:105" s="115" customFormat="1" ht="15" hidden="1" customHeight="1">
      <c r="A254" s="192"/>
      <c r="B254" s="192"/>
      <c r="C254" s="192"/>
      <c r="D254" s="192"/>
      <c r="E254" s="192"/>
      <c r="F254" s="192"/>
      <c r="G254" s="192"/>
      <c r="H254" s="193" t="s">
        <v>473</v>
      </c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  <c r="AT254" s="193"/>
      <c r="AU254" s="193"/>
      <c r="AV254" s="193"/>
      <c r="AW254" s="193"/>
      <c r="AX254" s="193"/>
      <c r="AY254" s="193"/>
      <c r="AZ254" s="193"/>
      <c r="BA254" s="193"/>
      <c r="BB254" s="193"/>
      <c r="BC254" s="193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5"/>
      <c r="BU254" s="195"/>
      <c r="BV254" s="195"/>
      <c r="BW254" s="195"/>
      <c r="BX254" s="195"/>
      <c r="BY254" s="195"/>
      <c r="BZ254" s="195"/>
      <c r="CA254" s="195"/>
      <c r="CB254" s="195"/>
      <c r="CC254" s="195"/>
      <c r="CD254" s="195"/>
      <c r="CE254" s="195"/>
      <c r="CF254" s="195"/>
      <c r="CG254" s="195"/>
      <c r="CH254" s="195"/>
      <c r="CI254" s="195"/>
      <c r="CJ254" s="195"/>
      <c r="CK254" s="195"/>
      <c r="CL254" s="195"/>
      <c r="CM254" s="195"/>
      <c r="CN254" s="195"/>
      <c r="CO254" s="195"/>
      <c r="CP254" s="195"/>
      <c r="CQ254" s="195"/>
      <c r="CR254" s="195"/>
      <c r="CS254" s="195"/>
      <c r="CT254" s="195"/>
      <c r="CU254" s="195"/>
      <c r="CV254" s="195"/>
      <c r="CW254" s="195"/>
      <c r="CX254" s="195"/>
      <c r="CY254" s="195"/>
      <c r="CZ254" s="195"/>
      <c r="DA254" s="195"/>
    </row>
    <row r="255" spans="1:105" s="115" customFormat="1" ht="15" hidden="1" customHeight="1">
      <c r="A255" s="192"/>
      <c r="B255" s="192"/>
      <c r="C255" s="192"/>
      <c r="D255" s="192"/>
      <c r="E255" s="192"/>
      <c r="F255" s="192"/>
      <c r="G255" s="192"/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  <c r="T255" s="193"/>
      <c r="U255" s="193"/>
      <c r="V255" s="193"/>
      <c r="W255" s="193"/>
      <c r="X255" s="193"/>
      <c r="Y255" s="193"/>
      <c r="Z255" s="193"/>
      <c r="AA255" s="193"/>
      <c r="AB255" s="193"/>
      <c r="AC255" s="193"/>
      <c r="AD255" s="193"/>
      <c r="AE255" s="193"/>
      <c r="AF255" s="193"/>
      <c r="AG255" s="193"/>
      <c r="AH255" s="193"/>
      <c r="AI255" s="193"/>
      <c r="AJ255" s="193"/>
      <c r="AK255" s="193"/>
      <c r="AL255" s="193"/>
      <c r="AM255" s="193"/>
      <c r="AN255" s="193"/>
      <c r="AO255" s="193"/>
      <c r="AP255" s="193"/>
      <c r="AQ255" s="193"/>
      <c r="AR255" s="193"/>
      <c r="AS255" s="193"/>
      <c r="AT255" s="193"/>
      <c r="AU255" s="193"/>
      <c r="AV255" s="193"/>
      <c r="AW255" s="193"/>
      <c r="AX255" s="193"/>
      <c r="AY255" s="193"/>
      <c r="AZ255" s="193"/>
      <c r="BA255" s="193"/>
      <c r="BB255" s="193"/>
      <c r="BC255" s="193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5"/>
      <c r="BU255" s="195"/>
      <c r="BV255" s="195"/>
      <c r="BW255" s="195"/>
      <c r="BX255" s="195"/>
      <c r="BY255" s="195"/>
      <c r="BZ255" s="195"/>
      <c r="CA255" s="195"/>
      <c r="CB255" s="195"/>
      <c r="CC255" s="195"/>
      <c r="CD255" s="195"/>
      <c r="CE255" s="195"/>
      <c r="CF255" s="195"/>
      <c r="CG255" s="195"/>
      <c r="CH255" s="195"/>
      <c r="CI255" s="195"/>
      <c r="CJ255" s="195"/>
      <c r="CK255" s="195"/>
      <c r="CL255" s="195"/>
      <c r="CM255" s="195"/>
      <c r="CN255" s="195"/>
      <c r="CO255" s="195"/>
      <c r="CP255" s="195"/>
      <c r="CQ255" s="195"/>
      <c r="CR255" s="195"/>
      <c r="CS255" s="195"/>
      <c r="CT255" s="195"/>
      <c r="CU255" s="195"/>
      <c r="CV255" s="195"/>
      <c r="CW255" s="195"/>
      <c r="CX255" s="195"/>
      <c r="CY255" s="195"/>
      <c r="CZ255" s="195"/>
      <c r="DA255" s="195"/>
    </row>
    <row r="256" spans="1:105" s="115" customFormat="1" ht="15" hidden="1" customHeight="1">
      <c r="A256" s="192"/>
      <c r="B256" s="192"/>
      <c r="C256" s="192"/>
      <c r="D256" s="192"/>
      <c r="E256" s="192"/>
      <c r="F256" s="192"/>
      <c r="G256" s="192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  <c r="AT256" s="193"/>
      <c r="AU256" s="193"/>
      <c r="AV256" s="193"/>
      <c r="AW256" s="193"/>
      <c r="AX256" s="193"/>
      <c r="AY256" s="193"/>
      <c r="AZ256" s="193"/>
      <c r="BA256" s="193"/>
      <c r="BB256" s="193"/>
      <c r="BC256" s="193"/>
      <c r="BD256" s="194"/>
      <c r="BE256" s="194"/>
      <c r="BF256" s="194"/>
      <c r="BG256" s="194"/>
      <c r="BH256" s="194"/>
      <c r="BI256" s="194"/>
      <c r="BJ256" s="194"/>
      <c r="BK256" s="194"/>
      <c r="BL256" s="194"/>
      <c r="BM256" s="194"/>
      <c r="BN256" s="194"/>
      <c r="BO256" s="194"/>
      <c r="BP256" s="194"/>
      <c r="BQ256" s="194"/>
      <c r="BR256" s="194"/>
      <c r="BS256" s="194"/>
      <c r="BT256" s="195"/>
      <c r="BU256" s="195"/>
      <c r="BV256" s="195"/>
      <c r="BW256" s="195"/>
      <c r="BX256" s="195"/>
      <c r="BY256" s="195"/>
      <c r="BZ256" s="195"/>
      <c r="CA256" s="195"/>
      <c r="CB256" s="195"/>
      <c r="CC256" s="195"/>
      <c r="CD256" s="195"/>
      <c r="CE256" s="195"/>
      <c r="CF256" s="195"/>
      <c r="CG256" s="195"/>
      <c r="CH256" s="195"/>
      <c r="CI256" s="195"/>
      <c r="CJ256" s="198"/>
      <c r="CK256" s="198"/>
      <c r="CL256" s="198"/>
      <c r="CM256" s="198"/>
      <c r="CN256" s="198"/>
      <c r="CO256" s="198"/>
      <c r="CP256" s="198"/>
      <c r="CQ256" s="198"/>
      <c r="CR256" s="198"/>
      <c r="CS256" s="198"/>
      <c r="CT256" s="198"/>
      <c r="CU256" s="198"/>
      <c r="CV256" s="198"/>
      <c r="CW256" s="198"/>
      <c r="CX256" s="198"/>
      <c r="CY256" s="198"/>
      <c r="CZ256" s="198"/>
      <c r="DA256" s="198"/>
    </row>
    <row r="257" spans="1:105" s="115" customFormat="1" ht="15" hidden="1" customHeight="1">
      <c r="A257" s="181"/>
      <c r="B257" s="181"/>
      <c r="C257" s="181"/>
      <c r="D257" s="181"/>
      <c r="E257" s="181"/>
      <c r="F257" s="181"/>
      <c r="G257" s="181"/>
      <c r="H257" s="182" t="s">
        <v>336</v>
      </c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Z257" s="182"/>
      <c r="AA257" s="182"/>
      <c r="AB257" s="182"/>
      <c r="AC257" s="182"/>
      <c r="AD257" s="182"/>
      <c r="AE257" s="182"/>
      <c r="AF257" s="182"/>
      <c r="AG257" s="182"/>
      <c r="AH257" s="182"/>
      <c r="AI257" s="182"/>
      <c r="AJ257" s="182"/>
      <c r="AK257" s="182"/>
      <c r="AL257" s="182"/>
      <c r="AM257" s="182"/>
      <c r="AN257" s="182"/>
      <c r="AO257" s="182"/>
      <c r="AP257" s="182"/>
      <c r="AQ257" s="182"/>
      <c r="AR257" s="182"/>
      <c r="AS257" s="182"/>
      <c r="AT257" s="182"/>
      <c r="AU257" s="182"/>
      <c r="AV257" s="182"/>
      <c r="AW257" s="182"/>
      <c r="AX257" s="182"/>
      <c r="AY257" s="182"/>
      <c r="AZ257" s="182"/>
      <c r="BA257" s="182"/>
      <c r="BB257" s="182"/>
      <c r="BC257" s="183"/>
      <c r="BD257" s="184"/>
      <c r="BE257" s="184"/>
      <c r="BF257" s="184"/>
      <c r="BG257" s="184"/>
      <c r="BH257" s="184"/>
      <c r="BI257" s="184"/>
      <c r="BJ257" s="184"/>
      <c r="BK257" s="184"/>
      <c r="BL257" s="184"/>
      <c r="BM257" s="184"/>
      <c r="BN257" s="184"/>
      <c r="BO257" s="184"/>
      <c r="BP257" s="184"/>
      <c r="BQ257" s="184"/>
      <c r="BR257" s="184"/>
      <c r="BS257" s="184"/>
      <c r="BT257" s="184" t="s">
        <v>293</v>
      </c>
      <c r="BU257" s="184"/>
      <c r="BV257" s="184"/>
      <c r="BW257" s="184"/>
      <c r="BX257" s="184"/>
      <c r="BY257" s="184"/>
      <c r="BZ257" s="184"/>
      <c r="CA257" s="184"/>
      <c r="CB257" s="184"/>
      <c r="CC257" s="184"/>
      <c r="CD257" s="184"/>
      <c r="CE257" s="184"/>
      <c r="CF257" s="184"/>
      <c r="CG257" s="184"/>
      <c r="CH257" s="184"/>
      <c r="CI257" s="184"/>
      <c r="CJ257" s="185">
        <f>SUM(CJ248:DA256)</f>
        <v>0</v>
      </c>
      <c r="CK257" s="184"/>
      <c r="CL257" s="184"/>
      <c r="CM257" s="184"/>
      <c r="CN257" s="184"/>
      <c r="CO257" s="184"/>
      <c r="CP257" s="184"/>
      <c r="CQ257" s="184"/>
      <c r="CR257" s="184"/>
      <c r="CS257" s="184"/>
      <c r="CT257" s="184"/>
      <c r="CU257" s="184"/>
      <c r="CV257" s="184"/>
      <c r="CW257" s="184"/>
      <c r="CX257" s="184"/>
      <c r="CY257" s="184"/>
      <c r="CZ257" s="184"/>
      <c r="DA257" s="184"/>
    </row>
    <row r="258" spans="1:105" hidden="1"/>
    <row r="259" spans="1:105" s="151" customFormat="1" ht="17.25" customHeight="1">
      <c r="A259" s="205" t="s">
        <v>488</v>
      </c>
      <c r="B259" s="205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  <c r="Z259" s="205"/>
      <c r="AA259" s="205"/>
      <c r="AB259" s="205"/>
      <c r="AC259" s="205"/>
      <c r="AD259" s="205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5"/>
      <c r="AT259" s="205"/>
      <c r="AU259" s="205"/>
      <c r="AV259" s="205"/>
      <c r="AW259" s="205"/>
      <c r="AX259" s="205"/>
      <c r="AY259" s="205"/>
      <c r="AZ259" s="205"/>
      <c r="BA259" s="205"/>
      <c r="BB259" s="205"/>
      <c r="BC259" s="205"/>
      <c r="BD259" s="205"/>
      <c r="BE259" s="205"/>
      <c r="BF259" s="205"/>
      <c r="BG259" s="205"/>
      <c r="BH259" s="205"/>
      <c r="BI259" s="205"/>
      <c r="BJ259" s="205"/>
      <c r="BK259" s="205"/>
      <c r="BL259" s="205"/>
      <c r="BM259" s="205"/>
      <c r="BN259" s="205"/>
      <c r="BO259" s="205"/>
      <c r="BP259" s="205"/>
      <c r="BQ259" s="205"/>
      <c r="BR259" s="205"/>
      <c r="BS259" s="205"/>
      <c r="BT259" s="205"/>
      <c r="BU259" s="205"/>
      <c r="BV259" s="205"/>
      <c r="BW259" s="205"/>
      <c r="BX259" s="205"/>
      <c r="BY259" s="205"/>
      <c r="BZ259" s="205"/>
      <c r="CA259" s="205"/>
      <c r="CB259" s="205"/>
      <c r="CC259" s="205"/>
      <c r="CD259" s="205"/>
      <c r="CE259" s="205"/>
      <c r="CF259" s="205"/>
      <c r="CG259" s="205"/>
      <c r="CH259" s="205"/>
      <c r="CI259" s="205"/>
      <c r="CJ259" s="205"/>
      <c r="CK259" s="205"/>
      <c r="CL259" s="205"/>
      <c r="CM259" s="205"/>
      <c r="CN259" s="205"/>
      <c r="CO259" s="205"/>
      <c r="CP259" s="205"/>
      <c r="CQ259" s="205"/>
      <c r="CR259" s="205"/>
      <c r="CS259" s="205"/>
      <c r="CT259" s="205"/>
      <c r="CU259" s="205"/>
      <c r="CV259" s="205"/>
      <c r="CW259" s="205"/>
      <c r="CX259" s="205"/>
      <c r="CY259" s="205"/>
      <c r="CZ259" s="205"/>
      <c r="DA259" s="205"/>
    </row>
    <row r="260" spans="1:105" s="109" customFormat="1" ht="10.5" customHeight="1"/>
    <row r="261" spans="1:105" s="153" customFormat="1" ht="30" customHeight="1">
      <c r="A261" s="201" t="s">
        <v>329</v>
      </c>
      <c r="B261" s="202"/>
      <c r="C261" s="202"/>
      <c r="D261" s="202"/>
      <c r="E261" s="202"/>
      <c r="F261" s="202"/>
      <c r="G261" s="203"/>
      <c r="H261" s="201" t="s">
        <v>385</v>
      </c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  <c r="AA261" s="202"/>
      <c r="AB261" s="202"/>
      <c r="AC261" s="202"/>
      <c r="AD261" s="202"/>
      <c r="AE261" s="202"/>
      <c r="AF261" s="202"/>
      <c r="AG261" s="202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2"/>
      <c r="AT261" s="202"/>
      <c r="AU261" s="202"/>
      <c r="AV261" s="202"/>
      <c r="AW261" s="202"/>
      <c r="AX261" s="202"/>
      <c r="AY261" s="202"/>
      <c r="AZ261" s="202"/>
      <c r="BA261" s="202"/>
      <c r="BB261" s="202"/>
      <c r="BC261" s="203"/>
      <c r="BD261" s="201" t="s">
        <v>418</v>
      </c>
      <c r="BE261" s="202"/>
      <c r="BF261" s="202"/>
      <c r="BG261" s="202"/>
      <c r="BH261" s="202"/>
      <c r="BI261" s="202"/>
      <c r="BJ261" s="202"/>
      <c r="BK261" s="202"/>
      <c r="BL261" s="202"/>
      <c r="BM261" s="202"/>
      <c r="BN261" s="202"/>
      <c r="BO261" s="202"/>
      <c r="BP261" s="202"/>
      <c r="BQ261" s="202"/>
      <c r="BR261" s="202"/>
      <c r="BS261" s="203"/>
      <c r="BT261" s="201" t="s">
        <v>428</v>
      </c>
      <c r="BU261" s="202"/>
      <c r="BV261" s="202"/>
      <c r="BW261" s="202"/>
      <c r="BX261" s="202"/>
      <c r="BY261" s="202"/>
      <c r="BZ261" s="202"/>
      <c r="CA261" s="202"/>
      <c r="CB261" s="202"/>
      <c r="CC261" s="202"/>
      <c r="CD261" s="202"/>
      <c r="CE261" s="202"/>
      <c r="CF261" s="202"/>
      <c r="CG261" s="202"/>
      <c r="CH261" s="202"/>
      <c r="CI261" s="203"/>
      <c r="CJ261" s="201" t="s">
        <v>429</v>
      </c>
      <c r="CK261" s="202"/>
      <c r="CL261" s="202"/>
      <c r="CM261" s="202"/>
      <c r="CN261" s="202"/>
      <c r="CO261" s="202"/>
      <c r="CP261" s="202"/>
      <c r="CQ261" s="202"/>
      <c r="CR261" s="202"/>
      <c r="CS261" s="202"/>
      <c r="CT261" s="202"/>
      <c r="CU261" s="202"/>
      <c r="CV261" s="202"/>
      <c r="CW261" s="202"/>
      <c r="CX261" s="202"/>
      <c r="CY261" s="202"/>
      <c r="CZ261" s="202"/>
      <c r="DA261" s="203"/>
    </row>
    <row r="262" spans="1:105" s="114" customFormat="1">
      <c r="A262" s="204"/>
      <c r="B262" s="204"/>
      <c r="C262" s="204"/>
      <c r="D262" s="204"/>
      <c r="E262" s="204"/>
      <c r="F262" s="204"/>
      <c r="G262" s="204"/>
      <c r="H262" s="204">
        <v>1</v>
      </c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/>
      <c r="AH262" s="204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>
        <v>2</v>
      </c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>
        <v>3</v>
      </c>
      <c r="BU262" s="204"/>
      <c r="BV262" s="204"/>
      <c r="BW262" s="204"/>
      <c r="BX262" s="204"/>
      <c r="BY262" s="204"/>
      <c r="BZ262" s="204"/>
      <c r="CA262" s="204"/>
      <c r="CB262" s="204"/>
      <c r="CC262" s="204"/>
      <c r="CD262" s="204"/>
      <c r="CE262" s="204"/>
      <c r="CF262" s="204"/>
      <c r="CG262" s="204"/>
      <c r="CH262" s="204"/>
      <c r="CI262" s="204"/>
      <c r="CJ262" s="204">
        <v>4</v>
      </c>
      <c r="CK262" s="204"/>
      <c r="CL262" s="204"/>
      <c r="CM262" s="204"/>
      <c r="CN262" s="204"/>
      <c r="CO262" s="204"/>
      <c r="CP262" s="204"/>
      <c r="CQ262" s="204"/>
      <c r="CR262" s="204"/>
      <c r="CS262" s="204"/>
      <c r="CT262" s="204"/>
      <c r="CU262" s="204"/>
      <c r="CV262" s="204"/>
      <c r="CW262" s="204"/>
      <c r="CX262" s="204"/>
      <c r="CY262" s="204"/>
      <c r="CZ262" s="204"/>
      <c r="DA262" s="204"/>
    </row>
    <row r="263" spans="1:105" s="115" customFormat="1" ht="22.5" customHeight="1">
      <c r="A263" s="192" t="s">
        <v>141</v>
      </c>
      <c r="B263" s="192"/>
      <c r="C263" s="192"/>
      <c r="D263" s="192"/>
      <c r="E263" s="192"/>
      <c r="F263" s="192"/>
      <c r="G263" s="192"/>
      <c r="H263" s="193" t="s">
        <v>623</v>
      </c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3"/>
      <c r="AT263" s="193"/>
      <c r="AU263" s="193"/>
      <c r="AV263" s="193"/>
      <c r="AW263" s="193"/>
      <c r="AX263" s="193"/>
      <c r="AY263" s="193"/>
      <c r="AZ263" s="193"/>
      <c r="BA263" s="193"/>
      <c r="BB263" s="193"/>
      <c r="BC263" s="193"/>
      <c r="BD263" s="195"/>
      <c r="BE263" s="195"/>
      <c r="BF263" s="195"/>
      <c r="BG263" s="195"/>
      <c r="BH263" s="195"/>
      <c r="BI263" s="195"/>
      <c r="BJ263" s="195"/>
      <c r="BK263" s="195"/>
      <c r="BL263" s="195"/>
      <c r="BM263" s="195"/>
      <c r="BN263" s="195"/>
      <c r="BO263" s="195"/>
      <c r="BP263" s="195"/>
      <c r="BQ263" s="195"/>
      <c r="BR263" s="195"/>
      <c r="BS263" s="195"/>
      <c r="BT263" s="196">
        <v>326903</v>
      </c>
      <c r="BU263" s="196"/>
      <c r="BV263" s="196"/>
      <c r="BW263" s="196"/>
      <c r="BX263" s="196"/>
      <c r="BY263" s="196"/>
      <c r="BZ263" s="196"/>
      <c r="CA263" s="196"/>
      <c r="CB263" s="196"/>
      <c r="CC263" s="196"/>
      <c r="CD263" s="196"/>
      <c r="CE263" s="196"/>
      <c r="CF263" s="196"/>
      <c r="CG263" s="196"/>
      <c r="CH263" s="196"/>
      <c r="CI263" s="196"/>
      <c r="CJ263" s="196">
        <v>326903</v>
      </c>
      <c r="CK263" s="196"/>
      <c r="CL263" s="196"/>
      <c r="CM263" s="196"/>
      <c r="CN263" s="196"/>
      <c r="CO263" s="196"/>
      <c r="CP263" s="196"/>
      <c r="CQ263" s="196"/>
      <c r="CR263" s="196"/>
      <c r="CS263" s="196"/>
      <c r="CT263" s="196"/>
      <c r="CU263" s="196"/>
      <c r="CV263" s="196"/>
      <c r="CW263" s="196"/>
      <c r="CX263" s="196"/>
      <c r="CY263" s="196"/>
      <c r="CZ263" s="196"/>
      <c r="DA263" s="196"/>
    </row>
    <row r="264" spans="1:105" s="115" customFormat="1" ht="15" customHeight="1">
      <c r="A264" s="192" t="s">
        <v>116</v>
      </c>
      <c r="B264" s="192"/>
      <c r="C264" s="192"/>
      <c r="D264" s="192"/>
      <c r="E264" s="192"/>
      <c r="F264" s="192"/>
      <c r="G264" s="192"/>
      <c r="H264" s="193" t="s">
        <v>623</v>
      </c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  <c r="AT264" s="193"/>
      <c r="AU264" s="193"/>
      <c r="AV264" s="193"/>
      <c r="AW264" s="193"/>
      <c r="AX264" s="193"/>
      <c r="AY264" s="193"/>
      <c r="AZ264" s="193"/>
      <c r="BA264" s="193"/>
      <c r="BB264" s="193"/>
      <c r="BC264" s="193"/>
      <c r="BD264" s="195"/>
      <c r="BE264" s="195"/>
      <c r="BF264" s="195"/>
      <c r="BG264" s="195"/>
      <c r="BH264" s="195"/>
      <c r="BI264" s="195"/>
      <c r="BJ264" s="195"/>
      <c r="BK264" s="195"/>
      <c r="BL264" s="195"/>
      <c r="BM264" s="195"/>
      <c r="BN264" s="195"/>
      <c r="BO264" s="195"/>
      <c r="BP264" s="195"/>
      <c r="BQ264" s="195"/>
      <c r="BR264" s="195"/>
      <c r="BS264" s="195"/>
      <c r="BT264" s="196">
        <v>50000</v>
      </c>
      <c r="BU264" s="196"/>
      <c r="BV264" s="196"/>
      <c r="BW264" s="196"/>
      <c r="BX264" s="196"/>
      <c r="BY264" s="196"/>
      <c r="BZ264" s="196"/>
      <c r="CA264" s="196"/>
      <c r="CB264" s="196"/>
      <c r="CC264" s="196"/>
      <c r="CD264" s="196"/>
      <c r="CE264" s="196"/>
      <c r="CF264" s="196"/>
      <c r="CG264" s="196"/>
      <c r="CH264" s="196"/>
      <c r="CI264" s="196"/>
      <c r="CJ264" s="196">
        <v>50000</v>
      </c>
      <c r="CK264" s="196"/>
      <c r="CL264" s="196"/>
      <c r="CM264" s="196"/>
      <c r="CN264" s="196"/>
      <c r="CO264" s="196"/>
      <c r="CP264" s="196"/>
      <c r="CQ264" s="196"/>
      <c r="CR264" s="196"/>
      <c r="CS264" s="196"/>
      <c r="CT264" s="196"/>
      <c r="CU264" s="196"/>
      <c r="CV264" s="196"/>
      <c r="CW264" s="196"/>
      <c r="CX264" s="196"/>
      <c r="CY264" s="196"/>
      <c r="CZ264" s="196"/>
      <c r="DA264" s="196"/>
    </row>
    <row r="265" spans="1:105" s="115" customFormat="1" ht="15" customHeight="1">
      <c r="A265" s="192" t="s">
        <v>142</v>
      </c>
      <c r="B265" s="192"/>
      <c r="C265" s="192"/>
      <c r="D265" s="192"/>
      <c r="E265" s="192"/>
      <c r="F265" s="192"/>
      <c r="G265" s="192"/>
      <c r="H265" s="193"/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  <c r="AT265" s="193"/>
      <c r="AU265" s="193"/>
      <c r="AV265" s="193"/>
      <c r="AW265" s="193"/>
      <c r="AX265" s="193"/>
      <c r="AY265" s="193"/>
      <c r="AZ265" s="193"/>
      <c r="BA265" s="193"/>
      <c r="BB265" s="193"/>
      <c r="BC265" s="193"/>
      <c r="BD265" s="195"/>
      <c r="BE265" s="195"/>
      <c r="BF265" s="195"/>
      <c r="BG265" s="195"/>
      <c r="BH265" s="195"/>
      <c r="BI265" s="195"/>
      <c r="BJ265" s="195"/>
      <c r="BK265" s="195"/>
      <c r="BL265" s="195"/>
      <c r="BM265" s="195"/>
      <c r="BN265" s="195"/>
      <c r="BO265" s="195"/>
      <c r="BP265" s="195"/>
      <c r="BQ265" s="195"/>
      <c r="BR265" s="195"/>
      <c r="BS265" s="195"/>
      <c r="BT265" s="195"/>
      <c r="BU265" s="195"/>
      <c r="BV265" s="195"/>
      <c r="BW265" s="195"/>
      <c r="BX265" s="195"/>
      <c r="BY265" s="195"/>
      <c r="BZ265" s="195"/>
      <c r="CA265" s="195"/>
      <c r="CB265" s="195"/>
      <c r="CC265" s="195"/>
      <c r="CD265" s="195"/>
      <c r="CE265" s="195"/>
      <c r="CF265" s="195"/>
      <c r="CG265" s="195"/>
      <c r="CH265" s="195"/>
      <c r="CI265" s="195"/>
      <c r="CJ265" s="195"/>
      <c r="CK265" s="195"/>
      <c r="CL265" s="195"/>
      <c r="CM265" s="195"/>
      <c r="CN265" s="195"/>
      <c r="CO265" s="195"/>
      <c r="CP265" s="195"/>
      <c r="CQ265" s="195"/>
      <c r="CR265" s="195"/>
      <c r="CS265" s="195"/>
      <c r="CT265" s="195"/>
      <c r="CU265" s="195"/>
      <c r="CV265" s="195"/>
      <c r="CW265" s="195"/>
      <c r="CX265" s="195"/>
      <c r="CY265" s="195"/>
      <c r="CZ265" s="195"/>
      <c r="DA265" s="195"/>
    </row>
    <row r="266" spans="1:105" s="115" customFormat="1" ht="15" customHeight="1">
      <c r="A266" s="192" t="s">
        <v>117</v>
      </c>
      <c r="B266" s="192"/>
      <c r="C266" s="192"/>
      <c r="D266" s="192"/>
      <c r="E266" s="192"/>
      <c r="F266" s="192"/>
      <c r="G266" s="192"/>
      <c r="H266" s="193"/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193"/>
      <c r="AT266" s="193"/>
      <c r="AU266" s="193"/>
      <c r="AV266" s="193"/>
      <c r="AW266" s="193"/>
      <c r="AX266" s="193"/>
      <c r="AY266" s="193"/>
      <c r="AZ266" s="193"/>
      <c r="BA266" s="193"/>
      <c r="BB266" s="193"/>
      <c r="BC266" s="193"/>
      <c r="BD266" s="195"/>
      <c r="BE266" s="195"/>
      <c r="BF266" s="195"/>
      <c r="BG266" s="195"/>
      <c r="BH266" s="195"/>
      <c r="BI266" s="195"/>
      <c r="BJ266" s="195"/>
      <c r="BK266" s="195"/>
      <c r="BL266" s="195"/>
      <c r="BM266" s="195"/>
      <c r="BN266" s="195"/>
      <c r="BO266" s="195"/>
      <c r="BP266" s="195"/>
      <c r="BQ266" s="195"/>
      <c r="BR266" s="195"/>
      <c r="BS266" s="195"/>
      <c r="BT266" s="195"/>
      <c r="BU266" s="195"/>
      <c r="BV266" s="195"/>
      <c r="BW266" s="195"/>
      <c r="BX266" s="195"/>
      <c r="BY266" s="195"/>
      <c r="BZ266" s="195"/>
      <c r="CA266" s="195"/>
      <c r="CB266" s="195"/>
      <c r="CC266" s="195"/>
      <c r="CD266" s="195"/>
      <c r="CE266" s="195"/>
      <c r="CF266" s="195"/>
      <c r="CG266" s="195"/>
      <c r="CH266" s="195"/>
      <c r="CI266" s="195"/>
      <c r="CJ266" s="195"/>
      <c r="CK266" s="195"/>
      <c r="CL266" s="195"/>
      <c r="CM266" s="195"/>
      <c r="CN266" s="195"/>
      <c r="CO266" s="195"/>
      <c r="CP266" s="195"/>
      <c r="CQ266" s="195"/>
      <c r="CR266" s="195"/>
      <c r="CS266" s="195"/>
      <c r="CT266" s="195"/>
      <c r="CU266" s="195"/>
      <c r="CV266" s="195"/>
      <c r="CW266" s="195"/>
      <c r="CX266" s="195"/>
      <c r="CY266" s="195"/>
      <c r="CZ266" s="195"/>
      <c r="DA266" s="195"/>
    </row>
    <row r="267" spans="1:105" s="115" customFormat="1" ht="15" customHeight="1">
      <c r="A267" s="192" t="s">
        <v>467</v>
      </c>
      <c r="B267" s="192"/>
      <c r="C267" s="192"/>
      <c r="D267" s="192"/>
      <c r="E267" s="192"/>
      <c r="F267" s="192"/>
      <c r="G267" s="192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  <c r="X267" s="199"/>
      <c r="Y267" s="199"/>
      <c r="Z267" s="199"/>
      <c r="AA267" s="199"/>
      <c r="AB267" s="199"/>
      <c r="AC267" s="199"/>
      <c r="AD267" s="199"/>
      <c r="AE267" s="199"/>
      <c r="AF267" s="199"/>
      <c r="AG267" s="199"/>
      <c r="AH267" s="199"/>
      <c r="AI267" s="199"/>
      <c r="AJ267" s="199"/>
      <c r="AK267" s="199"/>
      <c r="AL267" s="199"/>
      <c r="AM267" s="199"/>
      <c r="AN267" s="199"/>
      <c r="AO267" s="199"/>
      <c r="AP267" s="199"/>
      <c r="AQ267" s="199"/>
      <c r="AR267" s="199"/>
      <c r="AS267" s="199"/>
      <c r="AT267" s="199"/>
      <c r="AU267" s="199"/>
      <c r="AV267" s="199"/>
      <c r="AW267" s="199"/>
      <c r="AX267" s="199"/>
      <c r="AY267" s="199"/>
      <c r="AZ267" s="199"/>
      <c r="BA267" s="199"/>
      <c r="BB267" s="199"/>
      <c r="BC267" s="200"/>
      <c r="BD267" s="195"/>
      <c r="BE267" s="195"/>
      <c r="BF267" s="195"/>
      <c r="BG267" s="195"/>
      <c r="BH267" s="195"/>
      <c r="BI267" s="195"/>
      <c r="BJ267" s="195"/>
      <c r="BK267" s="195"/>
      <c r="BL267" s="195"/>
      <c r="BM267" s="195"/>
      <c r="BN267" s="195"/>
      <c r="BO267" s="195"/>
      <c r="BP267" s="195"/>
      <c r="BQ267" s="195"/>
      <c r="BR267" s="195"/>
      <c r="BS267" s="195"/>
      <c r="BT267" s="195"/>
      <c r="BU267" s="195"/>
      <c r="BV267" s="195"/>
      <c r="BW267" s="195"/>
      <c r="BX267" s="195"/>
      <c r="BY267" s="195"/>
      <c r="BZ267" s="195"/>
      <c r="CA267" s="195"/>
      <c r="CB267" s="195"/>
      <c r="CC267" s="195"/>
      <c r="CD267" s="195"/>
      <c r="CE267" s="195"/>
      <c r="CF267" s="195"/>
      <c r="CG267" s="195"/>
      <c r="CH267" s="195"/>
      <c r="CI267" s="195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</row>
    <row r="268" spans="1:105" s="115" customFormat="1" ht="15" customHeight="1">
      <c r="A268" s="192" t="s">
        <v>522</v>
      </c>
      <c r="B268" s="192"/>
      <c r="C268" s="192"/>
      <c r="D268" s="192"/>
      <c r="E268" s="192"/>
      <c r="F268" s="192"/>
      <c r="G268" s="192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  <c r="AZ268" s="193"/>
      <c r="BA268" s="193"/>
      <c r="BB268" s="193"/>
      <c r="BC268" s="193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4"/>
      <c r="BQ268" s="194"/>
      <c r="BR268" s="194"/>
      <c r="BS268" s="194"/>
      <c r="BT268" s="195"/>
      <c r="BU268" s="195"/>
      <c r="BV268" s="195"/>
      <c r="BW268" s="195"/>
      <c r="BX268" s="195"/>
      <c r="BY268" s="195"/>
      <c r="BZ268" s="195"/>
      <c r="CA268" s="195"/>
      <c r="CB268" s="195"/>
      <c r="CC268" s="195"/>
      <c r="CD268" s="195"/>
      <c r="CE268" s="195"/>
      <c r="CF268" s="195"/>
      <c r="CG268" s="195"/>
      <c r="CH268" s="195"/>
      <c r="CI268" s="195"/>
      <c r="CJ268" s="195"/>
      <c r="CK268" s="195"/>
      <c r="CL268" s="195"/>
      <c r="CM268" s="195"/>
      <c r="CN268" s="195"/>
      <c r="CO268" s="195"/>
      <c r="CP268" s="195"/>
      <c r="CQ268" s="195"/>
      <c r="CR268" s="195"/>
      <c r="CS268" s="195"/>
      <c r="CT268" s="195"/>
      <c r="CU268" s="195"/>
      <c r="CV268" s="195"/>
      <c r="CW268" s="195"/>
      <c r="CX268" s="195"/>
      <c r="CY268" s="195"/>
      <c r="CZ268" s="195"/>
      <c r="DA268" s="195"/>
    </row>
    <row r="269" spans="1:105" s="115" customFormat="1" ht="24" customHeight="1">
      <c r="A269" s="192" t="s">
        <v>523</v>
      </c>
      <c r="B269" s="192"/>
      <c r="C269" s="192"/>
      <c r="D269" s="192"/>
      <c r="E269" s="192"/>
      <c r="F269" s="192"/>
      <c r="G269" s="192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  <c r="AZ269" s="193"/>
      <c r="BA269" s="193"/>
      <c r="BB269" s="193"/>
      <c r="BC269" s="193"/>
      <c r="BD269" s="194"/>
      <c r="BE269" s="194"/>
      <c r="BF269" s="194"/>
      <c r="BG269" s="194"/>
      <c r="BH269" s="194"/>
      <c r="BI269" s="194"/>
      <c r="BJ269" s="194"/>
      <c r="BK269" s="194"/>
      <c r="BL269" s="194"/>
      <c r="BM269" s="194"/>
      <c r="BN269" s="194"/>
      <c r="BO269" s="194"/>
      <c r="BP269" s="194"/>
      <c r="BQ269" s="194"/>
      <c r="BR269" s="194"/>
      <c r="BS269" s="194"/>
      <c r="BT269" s="195"/>
      <c r="BU269" s="195"/>
      <c r="BV269" s="195"/>
      <c r="BW269" s="195"/>
      <c r="BX269" s="195"/>
      <c r="BY269" s="195"/>
      <c r="BZ269" s="195"/>
      <c r="CA269" s="195"/>
      <c r="CB269" s="195"/>
      <c r="CC269" s="195"/>
      <c r="CD269" s="195"/>
      <c r="CE269" s="195"/>
      <c r="CF269" s="195"/>
      <c r="CG269" s="195"/>
      <c r="CH269" s="195"/>
      <c r="CI269" s="195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</row>
    <row r="270" spans="1:105" s="115" customFormat="1" ht="15" customHeight="1">
      <c r="A270" s="192" t="s">
        <v>524</v>
      </c>
      <c r="B270" s="192"/>
      <c r="C270" s="192"/>
      <c r="D270" s="192"/>
      <c r="E270" s="192"/>
      <c r="F270" s="192"/>
      <c r="G270" s="192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3"/>
      <c r="AT270" s="193"/>
      <c r="AU270" s="193"/>
      <c r="AV270" s="193"/>
      <c r="AW270" s="193"/>
      <c r="AX270" s="193"/>
      <c r="AY270" s="193"/>
      <c r="AZ270" s="193"/>
      <c r="BA270" s="193"/>
      <c r="BB270" s="193"/>
      <c r="BC270" s="193"/>
      <c r="BD270" s="194"/>
      <c r="BE270" s="194"/>
      <c r="BF270" s="194"/>
      <c r="BG270" s="194"/>
      <c r="BH270" s="194"/>
      <c r="BI270" s="194"/>
      <c r="BJ270" s="194"/>
      <c r="BK270" s="194"/>
      <c r="BL270" s="194"/>
      <c r="BM270" s="194"/>
      <c r="BN270" s="194"/>
      <c r="BO270" s="194"/>
      <c r="BP270" s="194"/>
      <c r="BQ270" s="194"/>
      <c r="BR270" s="194"/>
      <c r="BS270" s="194"/>
      <c r="BT270" s="195"/>
      <c r="BU270" s="195"/>
      <c r="BV270" s="195"/>
      <c r="BW270" s="195"/>
      <c r="BX270" s="195"/>
      <c r="BY270" s="195"/>
      <c r="BZ270" s="195"/>
      <c r="CA270" s="195"/>
      <c r="CB270" s="195"/>
      <c r="CC270" s="195"/>
      <c r="CD270" s="195"/>
      <c r="CE270" s="195"/>
      <c r="CF270" s="195"/>
      <c r="CG270" s="195"/>
      <c r="CH270" s="195"/>
      <c r="CI270" s="195"/>
      <c r="CJ270" s="195"/>
      <c r="CK270" s="195"/>
      <c r="CL270" s="195"/>
      <c r="CM270" s="195"/>
      <c r="CN270" s="195"/>
      <c r="CO270" s="195"/>
      <c r="CP270" s="195"/>
      <c r="CQ270" s="195"/>
      <c r="CR270" s="195"/>
      <c r="CS270" s="195"/>
      <c r="CT270" s="195"/>
      <c r="CU270" s="195"/>
      <c r="CV270" s="195"/>
      <c r="CW270" s="195"/>
      <c r="CX270" s="195"/>
      <c r="CY270" s="195"/>
      <c r="CZ270" s="195"/>
      <c r="DA270" s="195"/>
    </row>
    <row r="271" spans="1:105" s="115" customFormat="1" ht="15" customHeight="1">
      <c r="A271" s="192"/>
      <c r="B271" s="192"/>
      <c r="C271" s="192"/>
      <c r="D271" s="192"/>
      <c r="E271" s="192"/>
      <c r="F271" s="192"/>
      <c r="G271" s="192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  <c r="AT271" s="193"/>
      <c r="AU271" s="193"/>
      <c r="AV271" s="193"/>
      <c r="AW271" s="193"/>
      <c r="AX271" s="193"/>
      <c r="AY271" s="193"/>
      <c r="AZ271" s="193"/>
      <c r="BA271" s="193"/>
      <c r="BB271" s="193"/>
      <c r="BC271" s="193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  <c r="BN271" s="194"/>
      <c r="BO271" s="194"/>
      <c r="BP271" s="194"/>
      <c r="BQ271" s="194"/>
      <c r="BR271" s="194"/>
      <c r="BS271" s="194"/>
      <c r="BT271" s="195"/>
      <c r="BU271" s="195"/>
      <c r="BV271" s="195"/>
      <c r="BW271" s="195"/>
      <c r="BX271" s="195"/>
      <c r="BY271" s="195"/>
      <c r="BZ271" s="195"/>
      <c r="CA271" s="195"/>
      <c r="CB271" s="195"/>
      <c r="CC271" s="195"/>
      <c r="CD271" s="195"/>
      <c r="CE271" s="195"/>
      <c r="CF271" s="195"/>
      <c r="CG271" s="195"/>
      <c r="CH271" s="195"/>
      <c r="CI271" s="195"/>
      <c r="CJ271" s="195"/>
      <c r="CK271" s="195"/>
      <c r="CL271" s="195"/>
      <c r="CM271" s="195"/>
      <c r="CN271" s="195"/>
      <c r="CO271" s="195"/>
      <c r="CP271" s="195"/>
      <c r="CQ271" s="195"/>
      <c r="CR271" s="195"/>
      <c r="CS271" s="195"/>
      <c r="CT271" s="195"/>
      <c r="CU271" s="195"/>
      <c r="CV271" s="195"/>
      <c r="CW271" s="195"/>
      <c r="CX271" s="195"/>
      <c r="CY271" s="195"/>
      <c r="CZ271" s="195"/>
      <c r="DA271" s="195"/>
    </row>
    <row r="272" spans="1:105" s="115" customFormat="1" ht="15" customHeight="1">
      <c r="A272" s="192"/>
      <c r="B272" s="192"/>
      <c r="C272" s="192"/>
      <c r="D272" s="192"/>
      <c r="E272" s="192"/>
      <c r="F272" s="192"/>
      <c r="G272" s="192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193"/>
      <c r="AQ272" s="193"/>
      <c r="AR272" s="193"/>
      <c r="AS272" s="193"/>
      <c r="AT272" s="193"/>
      <c r="AU272" s="193"/>
      <c r="AV272" s="193"/>
      <c r="AW272" s="193"/>
      <c r="AX272" s="193"/>
      <c r="AY272" s="193"/>
      <c r="AZ272" s="193"/>
      <c r="BA272" s="193"/>
      <c r="BB272" s="193"/>
      <c r="BC272" s="193"/>
      <c r="BD272" s="194"/>
      <c r="BE272" s="194"/>
      <c r="BF272" s="194"/>
      <c r="BG272" s="194"/>
      <c r="BH272" s="194"/>
      <c r="BI272" s="194"/>
      <c r="BJ272" s="194"/>
      <c r="BK272" s="194"/>
      <c r="BL272" s="194"/>
      <c r="BM272" s="194"/>
      <c r="BN272" s="194"/>
      <c r="BO272" s="194"/>
      <c r="BP272" s="194"/>
      <c r="BQ272" s="194"/>
      <c r="BR272" s="194"/>
      <c r="BS272" s="194"/>
      <c r="BT272" s="195"/>
      <c r="BU272" s="195"/>
      <c r="BV272" s="195"/>
      <c r="BW272" s="195"/>
      <c r="BX272" s="195"/>
      <c r="BY272" s="195"/>
      <c r="BZ272" s="195"/>
      <c r="CA272" s="195"/>
      <c r="CB272" s="195"/>
      <c r="CC272" s="195"/>
      <c r="CD272" s="195"/>
      <c r="CE272" s="195"/>
      <c r="CF272" s="195"/>
      <c r="CG272" s="195"/>
      <c r="CH272" s="195"/>
      <c r="CI272" s="195"/>
      <c r="CJ272" s="195"/>
      <c r="CK272" s="195"/>
      <c r="CL272" s="195"/>
      <c r="CM272" s="195"/>
      <c r="CN272" s="195"/>
      <c r="CO272" s="195"/>
      <c r="CP272" s="195"/>
      <c r="CQ272" s="195"/>
      <c r="CR272" s="195"/>
      <c r="CS272" s="195"/>
      <c r="CT272" s="195"/>
      <c r="CU272" s="195"/>
      <c r="CV272" s="195"/>
      <c r="CW272" s="195"/>
      <c r="CX272" s="195"/>
      <c r="CY272" s="195"/>
      <c r="CZ272" s="195"/>
      <c r="DA272" s="195"/>
    </row>
    <row r="273" spans="1:105" s="115" customFormat="1" ht="15" customHeight="1">
      <c r="A273" s="192"/>
      <c r="B273" s="192"/>
      <c r="C273" s="192"/>
      <c r="D273" s="192"/>
      <c r="E273" s="192"/>
      <c r="F273" s="192"/>
      <c r="G273" s="192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  <c r="AA273" s="193"/>
      <c r="AB273" s="193"/>
      <c r="AC273" s="193"/>
      <c r="AD273" s="193"/>
      <c r="AE273" s="193"/>
      <c r="AF273" s="193"/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/>
      <c r="AR273" s="193"/>
      <c r="AS273" s="193"/>
      <c r="AT273" s="193"/>
      <c r="AU273" s="193"/>
      <c r="AV273" s="193"/>
      <c r="AW273" s="193"/>
      <c r="AX273" s="193"/>
      <c r="AY273" s="193"/>
      <c r="AZ273" s="193"/>
      <c r="BA273" s="193"/>
      <c r="BB273" s="193"/>
      <c r="BC273" s="193"/>
      <c r="BD273" s="194"/>
      <c r="BE273" s="194"/>
      <c r="BF273" s="194"/>
      <c r="BG273" s="194"/>
      <c r="BH273" s="194"/>
      <c r="BI273" s="194"/>
      <c r="BJ273" s="194"/>
      <c r="BK273" s="194"/>
      <c r="BL273" s="194"/>
      <c r="BM273" s="194"/>
      <c r="BN273" s="194"/>
      <c r="BO273" s="194"/>
      <c r="BP273" s="194"/>
      <c r="BQ273" s="194"/>
      <c r="BR273" s="194"/>
      <c r="BS273" s="194"/>
      <c r="BT273" s="195"/>
      <c r="BU273" s="195"/>
      <c r="BV273" s="195"/>
      <c r="BW273" s="195"/>
      <c r="BX273" s="195"/>
      <c r="BY273" s="195"/>
      <c r="BZ273" s="195"/>
      <c r="CA273" s="195"/>
      <c r="CB273" s="195"/>
      <c r="CC273" s="195"/>
      <c r="CD273" s="195"/>
      <c r="CE273" s="195"/>
      <c r="CF273" s="195"/>
      <c r="CG273" s="195"/>
      <c r="CH273" s="195"/>
      <c r="CI273" s="195"/>
      <c r="CJ273" s="195"/>
      <c r="CK273" s="195"/>
      <c r="CL273" s="195"/>
      <c r="CM273" s="195"/>
      <c r="CN273" s="195"/>
      <c r="CO273" s="195"/>
      <c r="CP273" s="195"/>
      <c r="CQ273" s="195"/>
      <c r="CR273" s="195"/>
      <c r="CS273" s="195"/>
      <c r="CT273" s="195"/>
      <c r="CU273" s="195"/>
      <c r="CV273" s="195"/>
      <c r="CW273" s="195"/>
      <c r="CX273" s="195"/>
      <c r="CY273" s="195"/>
      <c r="CZ273" s="195"/>
      <c r="DA273" s="195"/>
    </row>
    <row r="274" spans="1:105" s="115" customFormat="1" ht="15" customHeight="1">
      <c r="A274" s="192"/>
      <c r="B274" s="192"/>
      <c r="C274" s="192"/>
      <c r="D274" s="192"/>
      <c r="E274" s="192"/>
      <c r="F274" s="192"/>
      <c r="G274" s="192"/>
      <c r="H274" s="193"/>
      <c r="I274" s="193"/>
      <c r="J274" s="193"/>
      <c r="K274" s="193"/>
      <c r="L274" s="193"/>
      <c r="M274" s="193"/>
      <c r="N274" s="193"/>
      <c r="O274" s="193"/>
      <c r="P274" s="193"/>
      <c r="Q274" s="193"/>
      <c r="R274" s="193"/>
      <c r="S274" s="193"/>
      <c r="T274" s="193"/>
      <c r="U274" s="193"/>
      <c r="V274" s="193"/>
      <c r="W274" s="193"/>
      <c r="X274" s="193"/>
      <c r="Y274" s="193"/>
      <c r="Z274" s="193"/>
      <c r="AA274" s="193"/>
      <c r="AB274" s="193"/>
      <c r="AC274" s="193"/>
      <c r="AD274" s="193"/>
      <c r="AE274" s="193"/>
      <c r="AF274" s="193"/>
      <c r="AG274" s="193"/>
      <c r="AH274" s="193"/>
      <c r="AI274" s="193"/>
      <c r="AJ274" s="193"/>
      <c r="AK274" s="193"/>
      <c r="AL274" s="193"/>
      <c r="AM274" s="193"/>
      <c r="AN274" s="193"/>
      <c r="AO274" s="193"/>
      <c r="AP274" s="193"/>
      <c r="AQ274" s="193"/>
      <c r="AR274" s="193"/>
      <c r="AS274" s="193"/>
      <c r="AT274" s="193"/>
      <c r="AU274" s="193"/>
      <c r="AV274" s="193"/>
      <c r="AW274" s="193"/>
      <c r="AX274" s="193"/>
      <c r="AY274" s="193"/>
      <c r="AZ274" s="193"/>
      <c r="BA274" s="193"/>
      <c r="BB274" s="193"/>
      <c r="BC274" s="193"/>
      <c r="BD274" s="194"/>
      <c r="BE274" s="194"/>
      <c r="BF274" s="194"/>
      <c r="BG274" s="194"/>
      <c r="BH274" s="194"/>
      <c r="BI274" s="194"/>
      <c r="BJ274" s="194"/>
      <c r="BK274" s="194"/>
      <c r="BL274" s="194"/>
      <c r="BM274" s="194"/>
      <c r="BN274" s="194"/>
      <c r="BO274" s="194"/>
      <c r="BP274" s="194"/>
      <c r="BQ274" s="194"/>
      <c r="BR274" s="194"/>
      <c r="BS274" s="194"/>
      <c r="BT274" s="196"/>
      <c r="BU274" s="196"/>
      <c r="BV274" s="196"/>
      <c r="BW274" s="196"/>
      <c r="BX274" s="196"/>
      <c r="BY274" s="196"/>
      <c r="BZ274" s="196"/>
      <c r="CA274" s="196"/>
      <c r="CB274" s="196"/>
      <c r="CC274" s="196"/>
      <c r="CD274" s="196"/>
      <c r="CE274" s="196"/>
      <c r="CF274" s="196"/>
      <c r="CG274" s="196"/>
      <c r="CH274" s="196"/>
      <c r="CI274" s="196"/>
      <c r="CJ274" s="197"/>
      <c r="CK274" s="197"/>
      <c r="CL274" s="197"/>
      <c r="CM274" s="197"/>
      <c r="CN274" s="197"/>
      <c r="CO274" s="197"/>
      <c r="CP274" s="197"/>
      <c r="CQ274" s="197"/>
      <c r="CR274" s="197"/>
      <c r="CS274" s="197"/>
      <c r="CT274" s="197"/>
      <c r="CU274" s="197"/>
      <c r="CV274" s="197"/>
      <c r="CW274" s="197"/>
      <c r="CX274" s="197"/>
      <c r="CY274" s="197"/>
      <c r="CZ274" s="197"/>
      <c r="DA274" s="197"/>
    </row>
    <row r="275" spans="1:105" s="115" customFormat="1" ht="15" customHeight="1">
      <c r="A275" s="181"/>
      <c r="B275" s="181"/>
      <c r="C275" s="181"/>
      <c r="D275" s="181"/>
      <c r="E275" s="181"/>
      <c r="F275" s="181"/>
      <c r="G275" s="181"/>
      <c r="H275" s="182" t="s">
        <v>336</v>
      </c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Z275" s="182"/>
      <c r="AA275" s="182"/>
      <c r="AB275" s="182"/>
      <c r="AC275" s="182"/>
      <c r="AD275" s="182"/>
      <c r="AE275" s="182"/>
      <c r="AF275" s="182"/>
      <c r="AG275" s="182"/>
      <c r="AH275" s="182"/>
      <c r="AI275" s="182"/>
      <c r="AJ275" s="182"/>
      <c r="AK275" s="182"/>
      <c r="AL275" s="182"/>
      <c r="AM275" s="182"/>
      <c r="AN275" s="182"/>
      <c r="AO275" s="182"/>
      <c r="AP275" s="182"/>
      <c r="AQ275" s="182"/>
      <c r="AR275" s="182"/>
      <c r="AS275" s="182"/>
      <c r="AT275" s="182"/>
      <c r="AU275" s="182"/>
      <c r="AV275" s="182"/>
      <c r="AW275" s="182"/>
      <c r="AX275" s="182"/>
      <c r="AY275" s="182"/>
      <c r="AZ275" s="182"/>
      <c r="BA275" s="182"/>
      <c r="BB275" s="182"/>
      <c r="BC275" s="183"/>
      <c r="BD275" s="184"/>
      <c r="BE275" s="184"/>
      <c r="BF275" s="184"/>
      <c r="BG275" s="184"/>
      <c r="BH275" s="184"/>
      <c r="BI275" s="184"/>
      <c r="BJ275" s="184"/>
      <c r="BK275" s="184"/>
      <c r="BL275" s="184"/>
      <c r="BM275" s="184"/>
      <c r="BN275" s="184"/>
      <c r="BO275" s="184"/>
      <c r="BP275" s="184"/>
      <c r="BQ275" s="184"/>
      <c r="BR275" s="184"/>
      <c r="BS275" s="184"/>
      <c r="BT275" s="184" t="s">
        <v>293</v>
      </c>
      <c r="BU275" s="184"/>
      <c r="BV275" s="184"/>
      <c r="BW275" s="184"/>
      <c r="BX275" s="184"/>
      <c r="BY275" s="184"/>
      <c r="BZ275" s="184"/>
      <c r="CA275" s="184"/>
      <c r="CB275" s="184"/>
      <c r="CC275" s="184"/>
      <c r="CD275" s="184"/>
      <c r="CE275" s="184"/>
      <c r="CF275" s="184"/>
      <c r="CG275" s="184"/>
      <c r="CH275" s="184"/>
      <c r="CI275" s="184"/>
      <c r="CJ275" s="185">
        <f>SUM(CJ263:DA274)</f>
        <v>376903</v>
      </c>
      <c r="CK275" s="184"/>
      <c r="CL275" s="184"/>
      <c r="CM275" s="184"/>
      <c r="CN275" s="184"/>
      <c r="CO275" s="184"/>
      <c r="CP275" s="184"/>
      <c r="CQ275" s="184"/>
      <c r="CR275" s="184"/>
      <c r="CS275" s="184"/>
      <c r="CT275" s="184"/>
      <c r="CU275" s="184"/>
      <c r="CV275" s="184"/>
      <c r="CW275" s="184"/>
      <c r="CX275" s="184"/>
      <c r="CY275" s="184"/>
      <c r="CZ275" s="184"/>
      <c r="DA275" s="184"/>
    </row>
    <row r="278" spans="1:105">
      <c r="CJ278" s="178">
        <f>BT7+CJ17+CJ28+CJ37+CM57+CJ69+CE85+CE122+CE130+CJ139+CL155+CL191+CJ218+CJ242+CJ257+CJ275</f>
        <v>1114134.58</v>
      </c>
      <c r="CK278" s="179"/>
      <c r="CL278" s="179"/>
      <c r="CM278" s="179"/>
      <c r="CN278" s="179"/>
      <c r="CO278" s="179"/>
      <c r="CP278" s="179"/>
      <c r="CQ278" s="179"/>
      <c r="CR278" s="179"/>
      <c r="CS278" s="179"/>
      <c r="CT278" s="179"/>
      <c r="CU278" s="179"/>
      <c r="CV278" s="179"/>
      <c r="CW278" s="179"/>
      <c r="CX278" s="179"/>
      <c r="CY278" s="179"/>
      <c r="CZ278" s="179"/>
      <c r="DA278" s="180"/>
    </row>
  </sheetData>
  <mergeCells count="980">
    <mergeCell ref="A1:DA1"/>
    <mergeCell ref="AE2:AZ2"/>
    <mergeCell ref="A4:F4"/>
    <mergeCell ref="G4:AD4"/>
    <mergeCell ref="AE4:BC4"/>
    <mergeCell ref="BD4:BS4"/>
    <mergeCell ref="BT4:DA4"/>
    <mergeCell ref="A7:F7"/>
    <mergeCell ref="G7:AD7"/>
    <mergeCell ref="AE7:BC7"/>
    <mergeCell ref="BD7:BS7"/>
    <mergeCell ref="BT7:DA7"/>
    <mergeCell ref="A9:DA9"/>
    <mergeCell ref="A5:F5"/>
    <mergeCell ref="G5:AD5"/>
    <mergeCell ref="AE5:BC5"/>
    <mergeCell ref="BD5:BS5"/>
    <mergeCell ref="BT5:DA5"/>
    <mergeCell ref="A6:F6"/>
    <mergeCell ref="G6:AD6"/>
    <mergeCell ref="AE6:BC6"/>
    <mergeCell ref="BD6:BS6"/>
    <mergeCell ref="BT6:DA6"/>
    <mergeCell ref="CJ12:DA12"/>
    <mergeCell ref="A13:F13"/>
    <mergeCell ref="G13:AD13"/>
    <mergeCell ref="AE13:BC13"/>
    <mergeCell ref="BD13:BS13"/>
    <mergeCell ref="BT13:CI13"/>
    <mergeCell ref="CJ13:DA13"/>
    <mergeCell ref="AE10:AZ10"/>
    <mergeCell ref="A12:F12"/>
    <mergeCell ref="G12:AD12"/>
    <mergeCell ref="AE12:BC12"/>
    <mergeCell ref="BD12:BS12"/>
    <mergeCell ref="BT12:CI12"/>
    <mergeCell ref="A15:F15"/>
    <mergeCell ref="G15:AD15"/>
    <mergeCell ref="AE15:BC15"/>
    <mergeCell ref="BD15:BS15"/>
    <mergeCell ref="BT15:CI15"/>
    <mergeCell ref="CJ15:DA15"/>
    <mergeCell ref="A14:F14"/>
    <mergeCell ref="G14:AD14"/>
    <mergeCell ref="AE14:BC14"/>
    <mergeCell ref="BD14:BS14"/>
    <mergeCell ref="BT14:CI14"/>
    <mergeCell ref="CJ14:DA14"/>
    <mergeCell ref="A17:F17"/>
    <mergeCell ref="G17:AD17"/>
    <mergeCell ref="AE17:BC17"/>
    <mergeCell ref="BD17:BS17"/>
    <mergeCell ref="BT17:CI17"/>
    <mergeCell ref="CJ17:DA17"/>
    <mergeCell ref="A16:F16"/>
    <mergeCell ref="G16:AD16"/>
    <mergeCell ref="AE16:BC16"/>
    <mergeCell ref="BD16:BS16"/>
    <mergeCell ref="BT16:CI16"/>
    <mergeCell ref="CJ16:DA16"/>
    <mergeCell ref="A19:DA19"/>
    <mergeCell ref="A21:DA21"/>
    <mergeCell ref="AE22:AZ22"/>
    <mergeCell ref="A24:F24"/>
    <mergeCell ref="G24:AD24"/>
    <mergeCell ref="AE24:AY24"/>
    <mergeCell ref="AZ24:BQ24"/>
    <mergeCell ref="BR24:CI24"/>
    <mergeCell ref="CJ24:DA24"/>
    <mergeCell ref="A26:F26"/>
    <mergeCell ref="G26:AD26"/>
    <mergeCell ref="AE26:AY26"/>
    <mergeCell ref="AZ26:BQ26"/>
    <mergeCell ref="BR26:CI26"/>
    <mergeCell ref="CJ26:DA26"/>
    <mergeCell ref="A25:F25"/>
    <mergeCell ref="G25:AD25"/>
    <mergeCell ref="AE25:AY25"/>
    <mergeCell ref="AZ25:BQ25"/>
    <mergeCell ref="BR25:CI25"/>
    <mergeCell ref="CJ25:DA25"/>
    <mergeCell ref="A28:F28"/>
    <mergeCell ref="G28:AD28"/>
    <mergeCell ref="AE28:AY28"/>
    <mergeCell ref="AZ28:BQ28"/>
    <mergeCell ref="BR28:CI28"/>
    <mergeCell ref="CJ28:DA28"/>
    <mergeCell ref="A27:F27"/>
    <mergeCell ref="G27:AD27"/>
    <mergeCell ref="AE27:AY27"/>
    <mergeCell ref="AZ27:BQ27"/>
    <mergeCell ref="BR27:CI27"/>
    <mergeCell ref="CJ27:DA27"/>
    <mergeCell ref="A34:F34"/>
    <mergeCell ref="G34:AD34"/>
    <mergeCell ref="AE34:AY34"/>
    <mergeCell ref="AZ34:BQ34"/>
    <mergeCell ref="BR34:CI34"/>
    <mergeCell ref="CJ34:DA34"/>
    <mergeCell ref="A30:DA30"/>
    <mergeCell ref="AE31:AZ31"/>
    <mergeCell ref="A33:F33"/>
    <mergeCell ref="G33:AD33"/>
    <mergeCell ref="AE33:AY33"/>
    <mergeCell ref="AZ33:BQ33"/>
    <mergeCell ref="BR33:CI33"/>
    <mergeCell ref="CJ33:DA33"/>
    <mergeCell ref="A37:F37"/>
    <mergeCell ref="G37:AD37"/>
    <mergeCell ref="AE37:AY37"/>
    <mergeCell ref="AZ37:BQ37"/>
    <mergeCell ref="BR37:CI37"/>
    <mergeCell ref="CJ37:DA37"/>
    <mergeCell ref="A36:F36"/>
    <mergeCell ref="G36:AD36"/>
    <mergeCell ref="AE36:AY36"/>
    <mergeCell ref="AZ36:BQ36"/>
    <mergeCell ref="BR36:CI36"/>
    <mergeCell ref="CJ36:DA36"/>
    <mergeCell ref="A43:F43"/>
    <mergeCell ref="G43:BV43"/>
    <mergeCell ref="BW43:CL43"/>
    <mergeCell ref="CM43:DA43"/>
    <mergeCell ref="A44:F44"/>
    <mergeCell ref="H44:BV44"/>
    <mergeCell ref="BW44:CL44"/>
    <mergeCell ref="CM44:DA44"/>
    <mergeCell ref="A39:DA39"/>
    <mergeCell ref="AE40:AZ40"/>
    <mergeCell ref="A42:F42"/>
    <mergeCell ref="G42:BV42"/>
    <mergeCell ref="BW42:CL42"/>
    <mergeCell ref="CM42:DA42"/>
    <mergeCell ref="A47:F47"/>
    <mergeCell ref="H47:BV47"/>
    <mergeCell ref="BW47:CL47"/>
    <mergeCell ref="CM47:DA47"/>
    <mergeCell ref="A48:F48"/>
    <mergeCell ref="H48:BV48"/>
    <mergeCell ref="BW48:CL48"/>
    <mergeCell ref="CM48:DA48"/>
    <mergeCell ref="A45:F46"/>
    <mergeCell ref="H45:BV45"/>
    <mergeCell ref="BW45:CL45"/>
    <mergeCell ref="CM45:DA46"/>
    <mergeCell ref="H46:BV46"/>
    <mergeCell ref="BW46:CL46"/>
    <mergeCell ref="A52:F52"/>
    <mergeCell ref="H52:BV52"/>
    <mergeCell ref="BW52:CL52"/>
    <mergeCell ref="CM52:DA52"/>
    <mergeCell ref="A53:F53"/>
    <mergeCell ref="H53:BV53"/>
    <mergeCell ref="BW53:CL53"/>
    <mergeCell ref="CM53:DA53"/>
    <mergeCell ref="A49:F49"/>
    <mergeCell ref="H49:BV49"/>
    <mergeCell ref="BW49:CL49"/>
    <mergeCell ref="CM49:DA49"/>
    <mergeCell ref="A50:F51"/>
    <mergeCell ref="H50:BV50"/>
    <mergeCell ref="BW50:CL51"/>
    <mergeCell ref="CM50:DA51"/>
    <mergeCell ref="H51:BV51"/>
    <mergeCell ref="A56:F56"/>
    <mergeCell ref="H56:BV56"/>
    <mergeCell ref="BW56:CL56"/>
    <mergeCell ref="CM56:DA56"/>
    <mergeCell ref="A57:F57"/>
    <mergeCell ref="G57:BV57"/>
    <mergeCell ref="BW57:CL57"/>
    <mergeCell ref="CM57:DA57"/>
    <mergeCell ref="A54:F54"/>
    <mergeCell ref="H54:BV54"/>
    <mergeCell ref="BW54:CL54"/>
    <mergeCell ref="CM54:DA54"/>
    <mergeCell ref="A55:F55"/>
    <mergeCell ref="H55:BV55"/>
    <mergeCell ref="BW55:CL55"/>
    <mergeCell ref="CM55:DA55"/>
    <mergeCell ref="DE57:EB57"/>
    <mergeCell ref="A59:DA59"/>
    <mergeCell ref="A61:DA61"/>
    <mergeCell ref="X63:DA63"/>
    <mergeCell ref="A66:G66"/>
    <mergeCell ref="H66:BC66"/>
    <mergeCell ref="BD66:BS66"/>
    <mergeCell ref="BT66:CI66"/>
    <mergeCell ref="CJ66:DA66"/>
    <mergeCell ref="A67:G67"/>
    <mergeCell ref="H67:BC67"/>
    <mergeCell ref="BD67:BS67"/>
    <mergeCell ref="BT67:CI67"/>
    <mergeCell ref="CJ67:DA67"/>
    <mergeCell ref="A68:G68"/>
    <mergeCell ref="H68:BC68"/>
    <mergeCell ref="BD68:BS68"/>
    <mergeCell ref="BT68:CI68"/>
    <mergeCell ref="CJ68:DA68"/>
    <mergeCell ref="X73:DA73"/>
    <mergeCell ref="A76:G76"/>
    <mergeCell ref="H76:BC76"/>
    <mergeCell ref="BD76:BS76"/>
    <mergeCell ref="BT76:CD76"/>
    <mergeCell ref="CE76:DA76"/>
    <mergeCell ref="A69:G69"/>
    <mergeCell ref="H69:BC69"/>
    <mergeCell ref="BD69:BS69"/>
    <mergeCell ref="BT69:CI69"/>
    <mergeCell ref="CJ69:DA69"/>
    <mergeCell ref="A71:DA71"/>
    <mergeCell ref="A77:G77"/>
    <mergeCell ref="H77:BC77"/>
    <mergeCell ref="BD77:BS77"/>
    <mergeCell ref="BT77:CD77"/>
    <mergeCell ref="CE77:DA77"/>
    <mergeCell ref="A78:G78"/>
    <mergeCell ref="H78:BC78"/>
    <mergeCell ref="BD78:BS78"/>
    <mergeCell ref="BT78:CD78"/>
    <mergeCell ref="CE78:DA78"/>
    <mergeCell ref="A79:G79"/>
    <mergeCell ref="H79:BC79"/>
    <mergeCell ref="BD79:BS79"/>
    <mergeCell ref="BT79:CD79"/>
    <mergeCell ref="CE79:DA79"/>
    <mergeCell ref="A80:G80"/>
    <mergeCell ref="H80:BC80"/>
    <mergeCell ref="BD80:BS80"/>
    <mergeCell ref="BT80:CD80"/>
    <mergeCell ref="CE80:DA80"/>
    <mergeCell ref="A81:G81"/>
    <mergeCell ref="H81:BC81"/>
    <mergeCell ref="BD81:BS81"/>
    <mergeCell ref="BT81:CD81"/>
    <mergeCell ref="CE81:DA81"/>
    <mergeCell ref="A82:G82"/>
    <mergeCell ref="H82:BC82"/>
    <mergeCell ref="BD82:BS82"/>
    <mergeCell ref="BT82:CD82"/>
    <mergeCell ref="CE82:DA82"/>
    <mergeCell ref="A85:G85"/>
    <mergeCell ref="H85:BC85"/>
    <mergeCell ref="BD85:BS85"/>
    <mergeCell ref="BT85:CD85"/>
    <mergeCell ref="CE85:DA85"/>
    <mergeCell ref="X87:DA87"/>
    <mergeCell ref="A83:G83"/>
    <mergeCell ref="H83:BC83"/>
    <mergeCell ref="BD83:BS83"/>
    <mergeCell ref="BT83:CD83"/>
    <mergeCell ref="CE83:DA83"/>
    <mergeCell ref="A84:G84"/>
    <mergeCell ref="H84:BC84"/>
    <mergeCell ref="BD84:BS84"/>
    <mergeCell ref="BT84:CD84"/>
    <mergeCell ref="CE84:DA84"/>
    <mergeCell ref="A92:G92"/>
    <mergeCell ref="H92:BC92"/>
    <mergeCell ref="BD92:BS92"/>
    <mergeCell ref="BT92:CD92"/>
    <mergeCell ref="CE92:DA92"/>
    <mergeCell ref="A93:CD93"/>
    <mergeCell ref="CE93:DA93"/>
    <mergeCell ref="A89:AO89"/>
    <mergeCell ref="AP89:DA89"/>
    <mergeCell ref="A91:G91"/>
    <mergeCell ref="H91:BC91"/>
    <mergeCell ref="BD91:BS91"/>
    <mergeCell ref="BT91:CD91"/>
    <mergeCell ref="CE91:DA91"/>
    <mergeCell ref="A94:G94"/>
    <mergeCell ref="H94:BC94"/>
    <mergeCell ref="BD94:BS94"/>
    <mergeCell ref="BT94:CD94"/>
    <mergeCell ref="CE94:DA94"/>
    <mergeCell ref="A95:G95"/>
    <mergeCell ref="H95:BC95"/>
    <mergeCell ref="BD95:BS95"/>
    <mergeCell ref="BT95:CD95"/>
    <mergeCell ref="CE95:DA95"/>
    <mergeCell ref="A102:G102"/>
    <mergeCell ref="H102:BC102"/>
    <mergeCell ref="BD102:BS102"/>
    <mergeCell ref="BT102:CD102"/>
    <mergeCell ref="CE102:DA102"/>
    <mergeCell ref="A103:CD103"/>
    <mergeCell ref="CE103:DA103"/>
    <mergeCell ref="X97:DA97"/>
    <mergeCell ref="A99:AO99"/>
    <mergeCell ref="AP99:DA99"/>
    <mergeCell ref="A101:G101"/>
    <mergeCell ref="H101:BC101"/>
    <mergeCell ref="BD101:BS101"/>
    <mergeCell ref="BT101:CD101"/>
    <mergeCell ref="CE101:DA101"/>
    <mergeCell ref="X107:DA107"/>
    <mergeCell ref="A110:G110"/>
    <mergeCell ref="H110:BC110"/>
    <mergeCell ref="BD110:BS110"/>
    <mergeCell ref="BT110:CD110"/>
    <mergeCell ref="CE110:DA110"/>
    <mergeCell ref="A104:G104"/>
    <mergeCell ref="H104:BC104"/>
    <mergeCell ref="BD104:BS104"/>
    <mergeCell ref="BT104:CD104"/>
    <mergeCell ref="CE104:DA104"/>
    <mergeCell ref="A105:G105"/>
    <mergeCell ref="H105:BC105"/>
    <mergeCell ref="BD105:BS105"/>
    <mergeCell ref="BT105:CD105"/>
    <mergeCell ref="CE105:DA105"/>
    <mergeCell ref="A111:G111"/>
    <mergeCell ref="H111:BC111"/>
    <mergeCell ref="BD111:BS111"/>
    <mergeCell ref="BT111:CD111"/>
    <mergeCell ref="CE111:DA111"/>
    <mergeCell ref="A112:G112"/>
    <mergeCell ref="H112:BC112"/>
    <mergeCell ref="BD112:BS112"/>
    <mergeCell ref="BT112:CD112"/>
    <mergeCell ref="CE112:DA112"/>
    <mergeCell ref="A113:G113"/>
    <mergeCell ref="H113:BC113"/>
    <mergeCell ref="BD113:BS113"/>
    <mergeCell ref="BT113:CD113"/>
    <mergeCell ref="CE113:DA113"/>
    <mergeCell ref="A114:G114"/>
    <mergeCell ref="H114:BC114"/>
    <mergeCell ref="BD114:BS114"/>
    <mergeCell ref="BT114:CD114"/>
    <mergeCell ref="CE114:DA114"/>
    <mergeCell ref="A115:G115"/>
    <mergeCell ref="H115:BC115"/>
    <mergeCell ref="BD115:BS115"/>
    <mergeCell ref="BT115:CD115"/>
    <mergeCell ref="CE115:DA115"/>
    <mergeCell ref="A116:G116"/>
    <mergeCell ref="H116:BC116"/>
    <mergeCell ref="BD116:BS116"/>
    <mergeCell ref="BT116:CD116"/>
    <mergeCell ref="CE116:DA116"/>
    <mergeCell ref="A117:G117"/>
    <mergeCell ref="H117:BC117"/>
    <mergeCell ref="BD117:BS117"/>
    <mergeCell ref="BT117:CD117"/>
    <mergeCell ref="CE117:DA117"/>
    <mergeCell ref="A118:G118"/>
    <mergeCell ref="H118:BC118"/>
    <mergeCell ref="BD118:BS118"/>
    <mergeCell ref="BT118:CD118"/>
    <mergeCell ref="CE118:DA118"/>
    <mergeCell ref="A119:G119"/>
    <mergeCell ref="H119:BC119"/>
    <mergeCell ref="BD119:BS119"/>
    <mergeCell ref="BT119:CD119"/>
    <mergeCell ref="CE119:DA119"/>
    <mergeCell ref="A120:G120"/>
    <mergeCell ref="H120:BC120"/>
    <mergeCell ref="BD120:BS120"/>
    <mergeCell ref="BT120:CD120"/>
    <mergeCell ref="CE120:DA120"/>
    <mergeCell ref="X124:DA124"/>
    <mergeCell ref="A127:G127"/>
    <mergeCell ref="H127:BC127"/>
    <mergeCell ref="BD127:BS127"/>
    <mergeCell ref="BT127:CD127"/>
    <mergeCell ref="CE127:DA127"/>
    <mergeCell ref="A121:G121"/>
    <mergeCell ref="H121:BC121"/>
    <mergeCell ref="BD121:BS121"/>
    <mergeCell ref="BT121:CD121"/>
    <mergeCell ref="CE121:DA121"/>
    <mergeCell ref="A122:G122"/>
    <mergeCell ref="H122:BC122"/>
    <mergeCell ref="BD122:BS122"/>
    <mergeCell ref="BT122:CD122"/>
    <mergeCell ref="CE122:DA122"/>
    <mergeCell ref="A128:G128"/>
    <mergeCell ref="H128:BC128"/>
    <mergeCell ref="BD128:BS128"/>
    <mergeCell ref="BT128:CD128"/>
    <mergeCell ref="CE128:DA128"/>
    <mergeCell ref="A129:G129"/>
    <mergeCell ref="H129:BC129"/>
    <mergeCell ref="BD129:BS129"/>
    <mergeCell ref="BT129:CD129"/>
    <mergeCell ref="CE129:DA129"/>
    <mergeCell ref="X133:DA133"/>
    <mergeCell ref="A136:G136"/>
    <mergeCell ref="H136:BC136"/>
    <mergeCell ref="BD136:BS136"/>
    <mergeCell ref="BT136:CI136"/>
    <mergeCell ref="CJ136:DA136"/>
    <mergeCell ref="A130:G130"/>
    <mergeCell ref="H130:BC130"/>
    <mergeCell ref="BD130:BS130"/>
    <mergeCell ref="BT130:CD130"/>
    <mergeCell ref="CE130:DA130"/>
    <mergeCell ref="A131:DA131"/>
    <mergeCell ref="A137:G137"/>
    <mergeCell ref="H137:BC137"/>
    <mergeCell ref="BD137:BS137"/>
    <mergeCell ref="BT137:CI137"/>
    <mergeCell ref="CJ137:DA137"/>
    <mergeCell ref="A138:G138"/>
    <mergeCell ref="H138:BC138"/>
    <mergeCell ref="BD138:BS138"/>
    <mergeCell ref="BT138:CI138"/>
    <mergeCell ref="CJ138:DA138"/>
    <mergeCell ref="X143:DA143"/>
    <mergeCell ref="A146:DA146"/>
    <mergeCell ref="A148:G148"/>
    <mergeCell ref="H148:AO148"/>
    <mergeCell ref="AP148:BE148"/>
    <mergeCell ref="BF148:BU148"/>
    <mergeCell ref="BV148:CK148"/>
    <mergeCell ref="CL148:DA148"/>
    <mergeCell ref="A139:G139"/>
    <mergeCell ref="H139:BC139"/>
    <mergeCell ref="BD139:BS139"/>
    <mergeCell ref="BT139:CI139"/>
    <mergeCell ref="CJ139:DA139"/>
    <mergeCell ref="A141:DA141"/>
    <mergeCell ref="A150:G150"/>
    <mergeCell ref="H150:AO150"/>
    <mergeCell ref="AP150:BE150"/>
    <mergeCell ref="BF150:BU150"/>
    <mergeCell ref="BV150:CK150"/>
    <mergeCell ref="CL150:DA150"/>
    <mergeCell ref="A149:G149"/>
    <mergeCell ref="H149:AO149"/>
    <mergeCell ref="AP149:BE149"/>
    <mergeCell ref="BF149:BU149"/>
    <mergeCell ref="BV149:CK149"/>
    <mergeCell ref="CL149:DA149"/>
    <mergeCell ref="A152:G152"/>
    <mergeCell ref="H152:AO152"/>
    <mergeCell ref="AP152:BE152"/>
    <mergeCell ref="BF152:BU152"/>
    <mergeCell ref="BV152:CK152"/>
    <mergeCell ref="CL152:DA152"/>
    <mergeCell ref="A151:G151"/>
    <mergeCell ref="H151:AO151"/>
    <mergeCell ref="AP151:BE151"/>
    <mergeCell ref="BF151:BU151"/>
    <mergeCell ref="BV151:CK151"/>
    <mergeCell ref="CL151:DA151"/>
    <mergeCell ref="A154:G154"/>
    <mergeCell ref="H154:AO154"/>
    <mergeCell ref="AP154:BE154"/>
    <mergeCell ref="BF154:BU154"/>
    <mergeCell ref="BV154:CK154"/>
    <mergeCell ref="CL154:DA154"/>
    <mergeCell ref="A153:G153"/>
    <mergeCell ref="H153:AO153"/>
    <mergeCell ref="AP153:BE153"/>
    <mergeCell ref="BF153:BU153"/>
    <mergeCell ref="BV153:CK153"/>
    <mergeCell ref="CL153:DA153"/>
    <mergeCell ref="A157:DA157"/>
    <mergeCell ref="A159:G159"/>
    <mergeCell ref="H159:BC159"/>
    <mergeCell ref="BD159:BS159"/>
    <mergeCell ref="BT159:CI159"/>
    <mergeCell ref="CJ159:DA159"/>
    <mergeCell ref="A155:G155"/>
    <mergeCell ref="H155:AO155"/>
    <mergeCell ref="AP155:BE155"/>
    <mergeCell ref="BF155:BU155"/>
    <mergeCell ref="BV155:CK155"/>
    <mergeCell ref="CL155:DA155"/>
    <mergeCell ref="A160:G160"/>
    <mergeCell ref="H160:BC160"/>
    <mergeCell ref="BD160:BS160"/>
    <mergeCell ref="BT160:CI160"/>
    <mergeCell ref="CJ160:DA160"/>
    <mergeCell ref="A161:G161"/>
    <mergeCell ref="H161:BC161"/>
    <mergeCell ref="BD161:BS161"/>
    <mergeCell ref="BT161:CI161"/>
    <mergeCell ref="CJ161:DA161"/>
    <mergeCell ref="A166:G166"/>
    <mergeCell ref="H166:AO166"/>
    <mergeCell ref="AP166:BE166"/>
    <mergeCell ref="BF166:BU166"/>
    <mergeCell ref="BV166:CK166"/>
    <mergeCell ref="CL166:DA166"/>
    <mergeCell ref="A162:G162"/>
    <mergeCell ref="H162:BC162"/>
    <mergeCell ref="BD162:BS162"/>
    <mergeCell ref="BT162:CI162"/>
    <mergeCell ref="CJ162:DA162"/>
    <mergeCell ref="A164:DA164"/>
    <mergeCell ref="A168:G168"/>
    <mergeCell ref="H168:AO168"/>
    <mergeCell ref="AP168:BE168"/>
    <mergeCell ref="BF168:BU168"/>
    <mergeCell ref="BV168:CK168"/>
    <mergeCell ref="CL168:DA168"/>
    <mergeCell ref="A167:G167"/>
    <mergeCell ref="H167:AO167"/>
    <mergeCell ref="AP167:BE167"/>
    <mergeCell ref="BF167:BU167"/>
    <mergeCell ref="BV167:CK167"/>
    <mergeCell ref="CL167:DA167"/>
    <mergeCell ref="A170:G170"/>
    <mergeCell ref="H170:AO170"/>
    <mergeCell ref="AP170:BE170"/>
    <mergeCell ref="BF170:BU170"/>
    <mergeCell ref="BV170:CK170"/>
    <mergeCell ref="CL170:DA170"/>
    <mergeCell ref="A169:G169"/>
    <mergeCell ref="H169:AO169"/>
    <mergeCell ref="AP169:BE169"/>
    <mergeCell ref="BF169:BU169"/>
    <mergeCell ref="BV169:CK169"/>
    <mergeCell ref="CL169:DA169"/>
    <mergeCell ref="A172:G172"/>
    <mergeCell ref="H172:AO172"/>
    <mergeCell ref="AP172:BE172"/>
    <mergeCell ref="BF172:BU172"/>
    <mergeCell ref="BV172:CK172"/>
    <mergeCell ref="CL172:DA172"/>
    <mergeCell ref="A171:G171"/>
    <mergeCell ref="H171:AO171"/>
    <mergeCell ref="AP171:BE171"/>
    <mergeCell ref="BF171:BU171"/>
    <mergeCell ref="BV171:CK171"/>
    <mergeCell ref="CL171:DA171"/>
    <mergeCell ref="A174:G174"/>
    <mergeCell ref="H174:AO174"/>
    <mergeCell ref="AP174:BE174"/>
    <mergeCell ref="BF174:BU174"/>
    <mergeCell ref="BV174:CK174"/>
    <mergeCell ref="CL174:DA174"/>
    <mergeCell ref="A173:G173"/>
    <mergeCell ref="H173:AO173"/>
    <mergeCell ref="AP173:BE173"/>
    <mergeCell ref="BF173:BU173"/>
    <mergeCell ref="BV173:CK173"/>
    <mergeCell ref="CL173:DA173"/>
    <mergeCell ref="A176:G176"/>
    <mergeCell ref="H176:AO176"/>
    <mergeCell ref="AP176:BE176"/>
    <mergeCell ref="BF176:BU176"/>
    <mergeCell ref="BV176:CK176"/>
    <mergeCell ref="CL176:DA176"/>
    <mergeCell ref="A175:G175"/>
    <mergeCell ref="H175:AO175"/>
    <mergeCell ref="AP175:BE175"/>
    <mergeCell ref="BF175:BU175"/>
    <mergeCell ref="BV175:CK175"/>
    <mergeCell ref="CL175:DA175"/>
    <mergeCell ref="A178:G178"/>
    <mergeCell ref="H178:AO178"/>
    <mergeCell ref="AP178:BE178"/>
    <mergeCell ref="BF178:BU178"/>
    <mergeCell ref="BV178:CK178"/>
    <mergeCell ref="CL178:DA178"/>
    <mergeCell ref="A177:G177"/>
    <mergeCell ref="H177:AO177"/>
    <mergeCell ref="AP177:BE177"/>
    <mergeCell ref="BF177:BU177"/>
    <mergeCell ref="BV177:CK177"/>
    <mergeCell ref="CL177:DA177"/>
    <mergeCell ref="A180:G180"/>
    <mergeCell ref="H180:AO180"/>
    <mergeCell ref="AP180:BE180"/>
    <mergeCell ref="BF180:BU180"/>
    <mergeCell ref="BV180:CK180"/>
    <mergeCell ref="CL180:DA180"/>
    <mergeCell ref="A179:G179"/>
    <mergeCell ref="H179:AO179"/>
    <mergeCell ref="AP179:BE179"/>
    <mergeCell ref="BF179:BU179"/>
    <mergeCell ref="BV179:CK179"/>
    <mergeCell ref="CL179:DA179"/>
    <mergeCell ref="A182:G182"/>
    <mergeCell ref="H182:AO182"/>
    <mergeCell ref="AP182:BE182"/>
    <mergeCell ref="BF182:BU182"/>
    <mergeCell ref="BV182:CK182"/>
    <mergeCell ref="CL182:DA182"/>
    <mergeCell ref="A181:G181"/>
    <mergeCell ref="H181:AO181"/>
    <mergeCell ref="AP181:BE181"/>
    <mergeCell ref="BF181:BU181"/>
    <mergeCell ref="BV181:CK181"/>
    <mergeCell ref="CL181:DA181"/>
    <mergeCell ref="A184:G184"/>
    <mergeCell ref="H184:AO184"/>
    <mergeCell ref="AP184:BE184"/>
    <mergeCell ref="BF184:BU184"/>
    <mergeCell ref="BV184:CK184"/>
    <mergeCell ref="CL184:DA184"/>
    <mergeCell ref="A183:G183"/>
    <mergeCell ref="H183:AO183"/>
    <mergeCell ref="AP183:BE183"/>
    <mergeCell ref="BF183:BU183"/>
    <mergeCell ref="BV183:CK183"/>
    <mergeCell ref="CL183:DA183"/>
    <mergeCell ref="A186:G186"/>
    <mergeCell ref="H186:AO186"/>
    <mergeCell ref="AP186:BE186"/>
    <mergeCell ref="BF186:BU186"/>
    <mergeCell ref="BV186:CK186"/>
    <mergeCell ref="CL186:DA186"/>
    <mergeCell ref="A185:G185"/>
    <mergeCell ref="H185:AO185"/>
    <mergeCell ref="AP185:BE185"/>
    <mergeCell ref="BF185:BU185"/>
    <mergeCell ref="BV185:CK185"/>
    <mergeCell ref="CL185:DA185"/>
    <mergeCell ref="A188:G188"/>
    <mergeCell ref="H188:AO188"/>
    <mergeCell ref="AP188:BE188"/>
    <mergeCell ref="BF188:BU188"/>
    <mergeCell ref="BV188:CK188"/>
    <mergeCell ref="CL188:DA188"/>
    <mergeCell ref="A187:G187"/>
    <mergeCell ref="H187:AO187"/>
    <mergeCell ref="AP187:BE187"/>
    <mergeCell ref="BF187:BU187"/>
    <mergeCell ref="BV187:CK187"/>
    <mergeCell ref="CL187:DA187"/>
    <mergeCell ref="A190:G190"/>
    <mergeCell ref="H190:AO190"/>
    <mergeCell ref="AP190:BE190"/>
    <mergeCell ref="BF190:BU190"/>
    <mergeCell ref="BV190:CK190"/>
    <mergeCell ref="CL190:DA190"/>
    <mergeCell ref="A189:G189"/>
    <mergeCell ref="H189:AO189"/>
    <mergeCell ref="AP189:BE189"/>
    <mergeCell ref="BF189:BU189"/>
    <mergeCell ref="BV189:CK189"/>
    <mergeCell ref="CL189:DA189"/>
    <mergeCell ref="A193:DA193"/>
    <mergeCell ref="A195:G195"/>
    <mergeCell ref="H195:BC195"/>
    <mergeCell ref="BD195:BS195"/>
    <mergeCell ref="BT195:CI195"/>
    <mergeCell ref="CJ195:DA195"/>
    <mergeCell ref="A191:G191"/>
    <mergeCell ref="H191:AO191"/>
    <mergeCell ref="AP191:BE191"/>
    <mergeCell ref="BF191:BU191"/>
    <mergeCell ref="BV191:CK191"/>
    <mergeCell ref="CL191:DA191"/>
    <mergeCell ref="A198:G198"/>
    <mergeCell ref="H198:BC198"/>
    <mergeCell ref="BD198:BS198"/>
    <mergeCell ref="BT198:CI198"/>
    <mergeCell ref="CJ198:DA198"/>
    <mergeCell ref="A200:DA200"/>
    <mergeCell ref="A196:G196"/>
    <mergeCell ref="H196:BC196"/>
    <mergeCell ref="BD196:BS196"/>
    <mergeCell ref="BT196:CI196"/>
    <mergeCell ref="CJ196:DA196"/>
    <mergeCell ref="A197:G197"/>
    <mergeCell ref="H197:BC197"/>
    <mergeCell ref="BD197:BS197"/>
    <mergeCell ref="BT197:CI197"/>
    <mergeCell ref="CJ197:DA197"/>
    <mergeCell ref="A202:G202"/>
    <mergeCell ref="H202:BC202"/>
    <mergeCell ref="BD202:BS202"/>
    <mergeCell ref="BT202:CI202"/>
    <mergeCell ref="CJ202:DA202"/>
    <mergeCell ref="A203:G203"/>
    <mergeCell ref="H203:BC203"/>
    <mergeCell ref="BD203:BS203"/>
    <mergeCell ref="BT203:CI203"/>
    <mergeCell ref="CJ203:DA203"/>
    <mergeCell ref="A204:G204"/>
    <mergeCell ref="H204:BC204"/>
    <mergeCell ref="BD204:BS204"/>
    <mergeCell ref="BT204:CI204"/>
    <mergeCell ref="CJ204:DA204"/>
    <mergeCell ref="A205:G205"/>
    <mergeCell ref="H205:BC205"/>
    <mergeCell ref="BD205:BS205"/>
    <mergeCell ref="BT205:CI205"/>
    <mergeCell ref="CJ205:DA205"/>
    <mergeCell ref="A206:G206"/>
    <mergeCell ref="H206:BC206"/>
    <mergeCell ref="BD206:BS206"/>
    <mergeCell ref="BT206:CI206"/>
    <mergeCell ref="CJ206:DA206"/>
    <mergeCell ref="A207:G207"/>
    <mergeCell ref="H207:BC207"/>
    <mergeCell ref="BD207:BS207"/>
    <mergeCell ref="BT207:CI207"/>
    <mergeCell ref="CJ207:DA207"/>
    <mergeCell ref="A208:G208"/>
    <mergeCell ref="H208:BC208"/>
    <mergeCell ref="BD208:BS208"/>
    <mergeCell ref="BT208:CI208"/>
    <mergeCell ref="CJ208:DA208"/>
    <mergeCell ref="A209:G209"/>
    <mergeCell ref="H209:BC209"/>
    <mergeCell ref="BD209:BS209"/>
    <mergeCell ref="BT209:CI209"/>
    <mergeCell ref="CJ209:DA209"/>
    <mergeCell ref="A210:G210"/>
    <mergeCell ref="H210:BC210"/>
    <mergeCell ref="BD210:BS210"/>
    <mergeCell ref="BT210:CI210"/>
    <mergeCell ref="CJ210:DA210"/>
    <mergeCell ref="A211:G211"/>
    <mergeCell ref="H211:BC211"/>
    <mergeCell ref="BD211:BS211"/>
    <mergeCell ref="BT211:CI211"/>
    <mergeCell ref="CJ211:DA211"/>
    <mergeCell ref="A212:G212"/>
    <mergeCell ref="H212:BC212"/>
    <mergeCell ref="BD212:BS212"/>
    <mergeCell ref="BT212:CI212"/>
    <mergeCell ref="CJ212:DA212"/>
    <mergeCell ref="A213:G213"/>
    <mergeCell ref="H213:BC213"/>
    <mergeCell ref="BD213:BS213"/>
    <mergeCell ref="BT213:CI213"/>
    <mergeCell ref="CJ213:DA213"/>
    <mergeCell ref="A214:G214"/>
    <mergeCell ref="H214:BC214"/>
    <mergeCell ref="BD214:BS214"/>
    <mergeCell ref="BT214:CI214"/>
    <mergeCell ref="CJ214:DA214"/>
    <mergeCell ref="A215:G215"/>
    <mergeCell ref="H215:BC215"/>
    <mergeCell ref="BD215:BS215"/>
    <mergeCell ref="BT215:CI215"/>
    <mergeCell ref="CJ215:DA215"/>
    <mergeCell ref="A218:G218"/>
    <mergeCell ref="H218:BC218"/>
    <mergeCell ref="BD218:BS218"/>
    <mergeCell ref="BT218:CI218"/>
    <mergeCell ref="CJ218:DA218"/>
    <mergeCell ref="A220:DA220"/>
    <mergeCell ref="A216:G216"/>
    <mergeCell ref="H216:BC216"/>
    <mergeCell ref="BD216:BS216"/>
    <mergeCell ref="BT216:CI216"/>
    <mergeCell ref="CJ216:DA216"/>
    <mergeCell ref="A217:G217"/>
    <mergeCell ref="H217:BC217"/>
    <mergeCell ref="BD217:BS217"/>
    <mergeCell ref="BT217:CI217"/>
    <mergeCell ref="CJ217:DA217"/>
    <mergeCell ref="A224:G224"/>
    <mergeCell ref="H224:BS224"/>
    <mergeCell ref="BT224:CI224"/>
    <mergeCell ref="CJ224:DA224"/>
    <mergeCell ref="A225:G225"/>
    <mergeCell ref="H225:BS225"/>
    <mergeCell ref="BT225:CI225"/>
    <mergeCell ref="CJ225:DA225"/>
    <mergeCell ref="A222:G222"/>
    <mergeCell ref="H222:BS222"/>
    <mergeCell ref="BT222:CI222"/>
    <mergeCell ref="CJ222:DA222"/>
    <mergeCell ref="A223:G223"/>
    <mergeCell ref="H223:BS223"/>
    <mergeCell ref="BT223:CI223"/>
    <mergeCell ref="CJ223:DA223"/>
    <mergeCell ref="A228:G228"/>
    <mergeCell ref="H228:BS228"/>
    <mergeCell ref="BT228:CI228"/>
    <mergeCell ref="CJ228:DA228"/>
    <mergeCell ref="A229:G229"/>
    <mergeCell ref="H229:BS229"/>
    <mergeCell ref="BT229:CI229"/>
    <mergeCell ref="CJ229:DA229"/>
    <mergeCell ref="A226:G226"/>
    <mergeCell ref="H226:BS226"/>
    <mergeCell ref="BT226:CI226"/>
    <mergeCell ref="CJ226:DA226"/>
    <mergeCell ref="A227:G227"/>
    <mergeCell ref="H227:BS227"/>
    <mergeCell ref="BT227:CI227"/>
    <mergeCell ref="CJ227:DA227"/>
    <mergeCell ref="A232:G232"/>
    <mergeCell ref="H232:BS232"/>
    <mergeCell ref="BT232:CI232"/>
    <mergeCell ref="CJ232:DA232"/>
    <mergeCell ref="A233:G233"/>
    <mergeCell ref="H233:BS233"/>
    <mergeCell ref="BT233:CI233"/>
    <mergeCell ref="CJ233:DA233"/>
    <mergeCell ref="A230:G230"/>
    <mergeCell ref="H230:BS230"/>
    <mergeCell ref="BT230:CI230"/>
    <mergeCell ref="CJ230:DA230"/>
    <mergeCell ref="A231:G231"/>
    <mergeCell ref="H231:BS231"/>
    <mergeCell ref="BT231:CI231"/>
    <mergeCell ref="CJ231:DA231"/>
    <mergeCell ref="A236:G236"/>
    <mergeCell ref="H236:BS236"/>
    <mergeCell ref="BT236:CI236"/>
    <mergeCell ref="CJ236:DA236"/>
    <mergeCell ref="A237:G237"/>
    <mergeCell ref="H237:BS237"/>
    <mergeCell ref="BT237:CI237"/>
    <mergeCell ref="CJ237:DA237"/>
    <mergeCell ref="A234:G234"/>
    <mergeCell ref="H234:BS234"/>
    <mergeCell ref="BT234:CI234"/>
    <mergeCell ref="CJ234:DA234"/>
    <mergeCell ref="A235:G235"/>
    <mergeCell ref="H235:BS235"/>
    <mergeCell ref="BT235:CI235"/>
    <mergeCell ref="CJ235:DA235"/>
    <mergeCell ref="A240:G240"/>
    <mergeCell ref="H240:BS240"/>
    <mergeCell ref="BT240:CI240"/>
    <mergeCell ref="CJ240:DA240"/>
    <mergeCell ref="A241:G241"/>
    <mergeCell ref="H241:BS241"/>
    <mergeCell ref="BT241:CI241"/>
    <mergeCell ref="CJ241:DA241"/>
    <mergeCell ref="A238:G238"/>
    <mergeCell ref="H238:BS238"/>
    <mergeCell ref="BT238:CI238"/>
    <mergeCell ref="CJ238:DA238"/>
    <mergeCell ref="A239:G239"/>
    <mergeCell ref="H239:BS239"/>
    <mergeCell ref="BT239:CI239"/>
    <mergeCell ref="CJ239:DA239"/>
    <mergeCell ref="A242:G242"/>
    <mergeCell ref="H242:BS242"/>
    <mergeCell ref="BT242:CI242"/>
    <mergeCell ref="CJ242:DA242"/>
    <mergeCell ref="A244:DA244"/>
    <mergeCell ref="A246:G246"/>
    <mergeCell ref="H246:BC246"/>
    <mergeCell ref="BD246:BS246"/>
    <mergeCell ref="BT246:CI246"/>
    <mergeCell ref="CJ246:DA246"/>
    <mergeCell ref="A247:G247"/>
    <mergeCell ref="H247:BC247"/>
    <mergeCell ref="BD247:BS247"/>
    <mergeCell ref="BT247:CI247"/>
    <mergeCell ref="CJ247:DA247"/>
    <mergeCell ref="A248:G248"/>
    <mergeCell ref="H248:BC248"/>
    <mergeCell ref="BD248:BS248"/>
    <mergeCell ref="BT248:CI248"/>
    <mergeCell ref="CJ248:DA248"/>
    <mergeCell ref="A249:G249"/>
    <mergeCell ref="H249:BC249"/>
    <mergeCell ref="BD249:BS249"/>
    <mergeCell ref="BT249:CI249"/>
    <mergeCell ref="CJ249:DA249"/>
    <mergeCell ref="A250:G250"/>
    <mergeCell ref="H250:BC250"/>
    <mergeCell ref="BD250:BS250"/>
    <mergeCell ref="BT250:CI250"/>
    <mergeCell ref="CJ250:DA250"/>
    <mergeCell ref="A251:G251"/>
    <mergeCell ref="H251:BC251"/>
    <mergeCell ref="BD251:BS251"/>
    <mergeCell ref="BT251:CI251"/>
    <mergeCell ref="CJ251:DA251"/>
    <mergeCell ref="A252:G252"/>
    <mergeCell ref="H252:BC252"/>
    <mergeCell ref="BD252:BS252"/>
    <mergeCell ref="BT252:CI252"/>
    <mergeCell ref="CJ252:DA252"/>
    <mergeCell ref="A253:G253"/>
    <mergeCell ref="H253:BC253"/>
    <mergeCell ref="BD253:BS253"/>
    <mergeCell ref="BT253:CI253"/>
    <mergeCell ref="CJ253:DA253"/>
    <mergeCell ref="A254:G254"/>
    <mergeCell ref="H254:BC254"/>
    <mergeCell ref="BD254:BS254"/>
    <mergeCell ref="BT254:CI254"/>
    <mergeCell ref="CJ254:DA254"/>
    <mergeCell ref="A257:G257"/>
    <mergeCell ref="H257:BC257"/>
    <mergeCell ref="BD257:BS257"/>
    <mergeCell ref="BT257:CI257"/>
    <mergeCell ref="CJ257:DA257"/>
    <mergeCell ref="A259:DA259"/>
    <mergeCell ref="A255:G255"/>
    <mergeCell ref="H255:BC255"/>
    <mergeCell ref="BD255:BS255"/>
    <mergeCell ref="BT255:CI255"/>
    <mergeCell ref="CJ255:DA255"/>
    <mergeCell ref="A256:G256"/>
    <mergeCell ref="H256:BC256"/>
    <mergeCell ref="BD256:BS256"/>
    <mergeCell ref="BT256:CI256"/>
    <mergeCell ref="CJ256:DA256"/>
    <mergeCell ref="A261:G261"/>
    <mergeCell ref="H261:BC261"/>
    <mergeCell ref="BD261:BS261"/>
    <mergeCell ref="BT261:CI261"/>
    <mergeCell ref="CJ261:DA261"/>
    <mergeCell ref="A262:G262"/>
    <mergeCell ref="H262:BC262"/>
    <mergeCell ref="BD262:BS262"/>
    <mergeCell ref="BT262:CI262"/>
    <mergeCell ref="CJ262:DA262"/>
    <mergeCell ref="A263:G263"/>
    <mergeCell ref="H263:BC263"/>
    <mergeCell ref="BD263:BS263"/>
    <mergeCell ref="BT263:CI263"/>
    <mergeCell ref="CJ263:DA263"/>
    <mergeCell ref="A264:G264"/>
    <mergeCell ref="H264:BC264"/>
    <mergeCell ref="BD264:BS264"/>
    <mergeCell ref="BT264:CI264"/>
    <mergeCell ref="CJ264:DA264"/>
    <mergeCell ref="A265:G265"/>
    <mergeCell ref="H265:BC265"/>
    <mergeCell ref="BD265:BS265"/>
    <mergeCell ref="BT265:CI265"/>
    <mergeCell ref="CJ265:DA265"/>
    <mergeCell ref="A266:G266"/>
    <mergeCell ref="H266:BC266"/>
    <mergeCell ref="BD266:BS266"/>
    <mergeCell ref="BT266:CI266"/>
    <mergeCell ref="CJ266:DA266"/>
    <mergeCell ref="A267:G267"/>
    <mergeCell ref="H267:BC267"/>
    <mergeCell ref="BD267:BS267"/>
    <mergeCell ref="BT267:CI267"/>
    <mergeCell ref="CJ267:DA267"/>
    <mergeCell ref="A268:G268"/>
    <mergeCell ref="H268:BC268"/>
    <mergeCell ref="BD268:BS268"/>
    <mergeCell ref="BT268:CI268"/>
    <mergeCell ref="CJ268:DA268"/>
    <mergeCell ref="BD271:BS271"/>
    <mergeCell ref="BT271:CI271"/>
    <mergeCell ref="CJ271:DA271"/>
    <mergeCell ref="A272:G272"/>
    <mergeCell ref="H272:BC272"/>
    <mergeCell ref="BD272:BS272"/>
    <mergeCell ref="BT272:CI272"/>
    <mergeCell ref="CJ272:DA272"/>
    <mergeCell ref="A269:G269"/>
    <mergeCell ref="H269:BC269"/>
    <mergeCell ref="BD269:BS269"/>
    <mergeCell ref="BT269:CI269"/>
    <mergeCell ref="CJ269:DA269"/>
    <mergeCell ref="A270:G270"/>
    <mergeCell ref="H270:BC270"/>
    <mergeCell ref="BD270:BS270"/>
    <mergeCell ref="BT270:CI270"/>
    <mergeCell ref="CJ270:DA270"/>
    <mergeCell ref="CJ35:DA35"/>
    <mergeCell ref="CJ278:DA278"/>
    <mergeCell ref="A275:G275"/>
    <mergeCell ref="H275:BC275"/>
    <mergeCell ref="BD275:BS275"/>
    <mergeCell ref="BT275:CI275"/>
    <mergeCell ref="CJ275:DA275"/>
    <mergeCell ref="A35:F35"/>
    <mergeCell ref="G35:AD35"/>
    <mergeCell ref="AE35:AY35"/>
    <mergeCell ref="AZ35:BQ35"/>
    <mergeCell ref="BR35:CI35"/>
    <mergeCell ref="A273:G273"/>
    <mergeCell ref="H273:BC273"/>
    <mergeCell ref="BD273:BS273"/>
    <mergeCell ref="BT273:CI273"/>
    <mergeCell ref="CJ273:DA273"/>
    <mergeCell ref="A274:G274"/>
    <mergeCell ref="H274:BC274"/>
    <mergeCell ref="BD274:BS274"/>
    <mergeCell ref="BT274:CI274"/>
    <mergeCell ref="CJ274:DA274"/>
    <mergeCell ref="A271:G271"/>
    <mergeCell ref="H271:BC271"/>
  </mergeCells>
  <pageMargins left="0.59055118110236227" right="0.51181102362204722" top="0.78740157480314965" bottom="0.39370078740157483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24"/>
    <pageSetUpPr fitToPage="1"/>
  </sheetPr>
  <dimension ref="A1:G58"/>
  <sheetViews>
    <sheetView view="pageBreakPreview" zoomScale="60" workbookViewId="0">
      <selection activeCell="F25" sqref="F25"/>
    </sheetView>
  </sheetViews>
  <sheetFormatPr defaultRowHeight="18.75"/>
  <cols>
    <col min="1" max="1" width="33.85546875" style="95" customWidth="1"/>
    <col min="2" max="2" width="18" style="95" customWidth="1"/>
    <col min="3" max="3" width="12" style="95" customWidth="1"/>
    <col min="4" max="4" width="13.42578125" style="95" customWidth="1"/>
    <col min="5" max="5" width="23.5703125" style="95" customWidth="1"/>
    <col min="6" max="6" width="19.140625" style="95" customWidth="1"/>
    <col min="7" max="7" width="29.7109375" style="95" customWidth="1"/>
    <col min="8" max="256" width="9.140625" style="95"/>
    <col min="257" max="257" width="33.85546875" style="95" customWidth="1"/>
    <col min="258" max="258" width="18" style="95" customWidth="1"/>
    <col min="259" max="259" width="12" style="95" customWidth="1"/>
    <col min="260" max="260" width="13.42578125" style="95" customWidth="1"/>
    <col min="261" max="261" width="18.140625" style="95" customWidth="1"/>
    <col min="262" max="262" width="19.140625" style="95" customWidth="1"/>
    <col min="263" max="263" width="29.7109375" style="95" customWidth="1"/>
    <col min="264" max="512" width="9.140625" style="95"/>
    <col min="513" max="513" width="33.85546875" style="95" customWidth="1"/>
    <col min="514" max="514" width="18" style="95" customWidth="1"/>
    <col min="515" max="515" width="12" style="95" customWidth="1"/>
    <col min="516" max="516" width="13.42578125" style="95" customWidth="1"/>
    <col min="517" max="517" width="18.140625" style="95" customWidth="1"/>
    <col min="518" max="518" width="19.140625" style="95" customWidth="1"/>
    <col min="519" max="519" width="29.7109375" style="95" customWidth="1"/>
    <col min="520" max="768" width="9.140625" style="95"/>
    <col min="769" max="769" width="33.85546875" style="95" customWidth="1"/>
    <col min="770" max="770" width="18" style="95" customWidth="1"/>
    <col min="771" max="771" width="12" style="95" customWidth="1"/>
    <col min="772" max="772" width="13.42578125" style="95" customWidth="1"/>
    <col min="773" max="773" width="18.140625" style="95" customWidth="1"/>
    <col min="774" max="774" width="19.140625" style="95" customWidth="1"/>
    <col min="775" max="775" width="29.7109375" style="95" customWidth="1"/>
    <col min="776" max="1024" width="9.140625" style="95"/>
    <col min="1025" max="1025" width="33.85546875" style="95" customWidth="1"/>
    <col min="1026" max="1026" width="18" style="95" customWidth="1"/>
    <col min="1027" max="1027" width="12" style="95" customWidth="1"/>
    <col min="1028" max="1028" width="13.42578125" style="95" customWidth="1"/>
    <col min="1029" max="1029" width="18.140625" style="95" customWidth="1"/>
    <col min="1030" max="1030" width="19.140625" style="95" customWidth="1"/>
    <col min="1031" max="1031" width="29.7109375" style="95" customWidth="1"/>
    <col min="1032" max="1280" width="9.140625" style="95"/>
    <col min="1281" max="1281" width="33.85546875" style="95" customWidth="1"/>
    <col min="1282" max="1282" width="18" style="95" customWidth="1"/>
    <col min="1283" max="1283" width="12" style="95" customWidth="1"/>
    <col min="1284" max="1284" width="13.42578125" style="95" customWidth="1"/>
    <col min="1285" max="1285" width="18.140625" style="95" customWidth="1"/>
    <col min="1286" max="1286" width="19.140625" style="95" customWidth="1"/>
    <col min="1287" max="1287" width="29.7109375" style="95" customWidth="1"/>
    <col min="1288" max="1536" width="9.140625" style="95"/>
    <col min="1537" max="1537" width="33.85546875" style="95" customWidth="1"/>
    <col min="1538" max="1538" width="18" style="95" customWidth="1"/>
    <col min="1539" max="1539" width="12" style="95" customWidth="1"/>
    <col min="1540" max="1540" width="13.42578125" style="95" customWidth="1"/>
    <col min="1541" max="1541" width="18.140625" style="95" customWidth="1"/>
    <col min="1542" max="1542" width="19.140625" style="95" customWidth="1"/>
    <col min="1543" max="1543" width="29.7109375" style="95" customWidth="1"/>
    <col min="1544" max="1792" width="9.140625" style="95"/>
    <col min="1793" max="1793" width="33.85546875" style="95" customWidth="1"/>
    <col min="1794" max="1794" width="18" style="95" customWidth="1"/>
    <col min="1795" max="1795" width="12" style="95" customWidth="1"/>
    <col min="1796" max="1796" width="13.42578125" style="95" customWidth="1"/>
    <col min="1797" max="1797" width="18.140625" style="95" customWidth="1"/>
    <col min="1798" max="1798" width="19.140625" style="95" customWidth="1"/>
    <col min="1799" max="1799" width="29.7109375" style="95" customWidth="1"/>
    <col min="1800" max="2048" width="9.140625" style="95"/>
    <col min="2049" max="2049" width="33.85546875" style="95" customWidth="1"/>
    <col min="2050" max="2050" width="18" style="95" customWidth="1"/>
    <col min="2051" max="2051" width="12" style="95" customWidth="1"/>
    <col min="2052" max="2052" width="13.42578125" style="95" customWidth="1"/>
    <col min="2053" max="2053" width="18.140625" style="95" customWidth="1"/>
    <col min="2054" max="2054" width="19.140625" style="95" customWidth="1"/>
    <col min="2055" max="2055" width="29.7109375" style="95" customWidth="1"/>
    <col min="2056" max="2304" width="9.140625" style="95"/>
    <col min="2305" max="2305" width="33.85546875" style="95" customWidth="1"/>
    <col min="2306" max="2306" width="18" style="95" customWidth="1"/>
    <col min="2307" max="2307" width="12" style="95" customWidth="1"/>
    <col min="2308" max="2308" width="13.42578125" style="95" customWidth="1"/>
    <col min="2309" max="2309" width="18.140625" style="95" customWidth="1"/>
    <col min="2310" max="2310" width="19.140625" style="95" customWidth="1"/>
    <col min="2311" max="2311" width="29.7109375" style="95" customWidth="1"/>
    <col min="2312" max="2560" width="9.140625" style="95"/>
    <col min="2561" max="2561" width="33.85546875" style="95" customWidth="1"/>
    <col min="2562" max="2562" width="18" style="95" customWidth="1"/>
    <col min="2563" max="2563" width="12" style="95" customWidth="1"/>
    <col min="2564" max="2564" width="13.42578125" style="95" customWidth="1"/>
    <col min="2565" max="2565" width="18.140625" style="95" customWidth="1"/>
    <col min="2566" max="2566" width="19.140625" style="95" customWidth="1"/>
    <col min="2567" max="2567" width="29.7109375" style="95" customWidth="1"/>
    <col min="2568" max="2816" width="9.140625" style="95"/>
    <col min="2817" max="2817" width="33.85546875" style="95" customWidth="1"/>
    <col min="2818" max="2818" width="18" style="95" customWidth="1"/>
    <col min="2819" max="2819" width="12" style="95" customWidth="1"/>
    <col min="2820" max="2820" width="13.42578125" style="95" customWidth="1"/>
    <col min="2821" max="2821" width="18.140625" style="95" customWidth="1"/>
    <col min="2822" max="2822" width="19.140625" style="95" customWidth="1"/>
    <col min="2823" max="2823" width="29.7109375" style="95" customWidth="1"/>
    <col min="2824" max="3072" width="9.140625" style="95"/>
    <col min="3073" max="3073" width="33.85546875" style="95" customWidth="1"/>
    <col min="3074" max="3074" width="18" style="95" customWidth="1"/>
    <col min="3075" max="3075" width="12" style="95" customWidth="1"/>
    <col min="3076" max="3076" width="13.42578125" style="95" customWidth="1"/>
    <col min="3077" max="3077" width="18.140625" style="95" customWidth="1"/>
    <col min="3078" max="3078" width="19.140625" style="95" customWidth="1"/>
    <col min="3079" max="3079" width="29.7109375" style="95" customWidth="1"/>
    <col min="3080" max="3328" width="9.140625" style="95"/>
    <col min="3329" max="3329" width="33.85546875" style="95" customWidth="1"/>
    <col min="3330" max="3330" width="18" style="95" customWidth="1"/>
    <col min="3331" max="3331" width="12" style="95" customWidth="1"/>
    <col min="3332" max="3332" width="13.42578125" style="95" customWidth="1"/>
    <col min="3333" max="3333" width="18.140625" style="95" customWidth="1"/>
    <col min="3334" max="3334" width="19.140625" style="95" customWidth="1"/>
    <col min="3335" max="3335" width="29.7109375" style="95" customWidth="1"/>
    <col min="3336" max="3584" width="9.140625" style="95"/>
    <col min="3585" max="3585" width="33.85546875" style="95" customWidth="1"/>
    <col min="3586" max="3586" width="18" style="95" customWidth="1"/>
    <col min="3587" max="3587" width="12" style="95" customWidth="1"/>
    <col min="3588" max="3588" width="13.42578125" style="95" customWidth="1"/>
    <col min="3589" max="3589" width="18.140625" style="95" customWidth="1"/>
    <col min="3590" max="3590" width="19.140625" style="95" customWidth="1"/>
    <col min="3591" max="3591" width="29.7109375" style="95" customWidth="1"/>
    <col min="3592" max="3840" width="9.140625" style="95"/>
    <col min="3841" max="3841" width="33.85546875" style="95" customWidth="1"/>
    <col min="3842" max="3842" width="18" style="95" customWidth="1"/>
    <col min="3843" max="3843" width="12" style="95" customWidth="1"/>
    <col min="3844" max="3844" width="13.42578125" style="95" customWidth="1"/>
    <col min="3845" max="3845" width="18.140625" style="95" customWidth="1"/>
    <col min="3846" max="3846" width="19.140625" style="95" customWidth="1"/>
    <col min="3847" max="3847" width="29.7109375" style="95" customWidth="1"/>
    <col min="3848" max="4096" width="9.140625" style="95"/>
    <col min="4097" max="4097" width="33.85546875" style="95" customWidth="1"/>
    <col min="4098" max="4098" width="18" style="95" customWidth="1"/>
    <col min="4099" max="4099" width="12" style="95" customWidth="1"/>
    <col min="4100" max="4100" width="13.42578125" style="95" customWidth="1"/>
    <col min="4101" max="4101" width="18.140625" style="95" customWidth="1"/>
    <col min="4102" max="4102" width="19.140625" style="95" customWidth="1"/>
    <col min="4103" max="4103" width="29.7109375" style="95" customWidth="1"/>
    <col min="4104" max="4352" width="9.140625" style="95"/>
    <col min="4353" max="4353" width="33.85546875" style="95" customWidth="1"/>
    <col min="4354" max="4354" width="18" style="95" customWidth="1"/>
    <col min="4355" max="4355" width="12" style="95" customWidth="1"/>
    <col min="4356" max="4356" width="13.42578125" style="95" customWidth="1"/>
    <col min="4357" max="4357" width="18.140625" style="95" customWidth="1"/>
    <col min="4358" max="4358" width="19.140625" style="95" customWidth="1"/>
    <col min="4359" max="4359" width="29.7109375" style="95" customWidth="1"/>
    <col min="4360" max="4608" width="9.140625" style="95"/>
    <col min="4609" max="4609" width="33.85546875" style="95" customWidth="1"/>
    <col min="4610" max="4610" width="18" style="95" customWidth="1"/>
    <col min="4611" max="4611" width="12" style="95" customWidth="1"/>
    <col min="4612" max="4612" width="13.42578125" style="95" customWidth="1"/>
    <col min="4613" max="4613" width="18.140625" style="95" customWidth="1"/>
    <col min="4614" max="4614" width="19.140625" style="95" customWidth="1"/>
    <col min="4615" max="4615" width="29.7109375" style="95" customWidth="1"/>
    <col min="4616" max="4864" width="9.140625" style="95"/>
    <col min="4865" max="4865" width="33.85546875" style="95" customWidth="1"/>
    <col min="4866" max="4866" width="18" style="95" customWidth="1"/>
    <col min="4867" max="4867" width="12" style="95" customWidth="1"/>
    <col min="4868" max="4868" width="13.42578125" style="95" customWidth="1"/>
    <col min="4869" max="4869" width="18.140625" style="95" customWidth="1"/>
    <col min="4870" max="4870" width="19.140625" style="95" customWidth="1"/>
    <col min="4871" max="4871" width="29.7109375" style="95" customWidth="1"/>
    <col min="4872" max="5120" width="9.140625" style="95"/>
    <col min="5121" max="5121" width="33.85546875" style="95" customWidth="1"/>
    <col min="5122" max="5122" width="18" style="95" customWidth="1"/>
    <col min="5123" max="5123" width="12" style="95" customWidth="1"/>
    <col min="5124" max="5124" width="13.42578125" style="95" customWidth="1"/>
    <col min="5125" max="5125" width="18.140625" style="95" customWidth="1"/>
    <col min="5126" max="5126" width="19.140625" style="95" customWidth="1"/>
    <col min="5127" max="5127" width="29.7109375" style="95" customWidth="1"/>
    <col min="5128" max="5376" width="9.140625" style="95"/>
    <col min="5377" max="5377" width="33.85546875" style="95" customWidth="1"/>
    <col min="5378" max="5378" width="18" style="95" customWidth="1"/>
    <col min="5379" max="5379" width="12" style="95" customWidth="1"/>
    <col min="5380" max="5380" width="13.42578125" style="95" customWidth="1"/>
    <col min="5381" max="5381" width="18.140625" style="95" customWidth="1"/>
    <col min="5382" max="5382" width="19.140625" style="95" customWidth="1"/>
    <col min="5383" max="5383" width="29.7109375" style="95" customWidth="1"/>
    <col min="5384" max="5632" width="9.140625" style="95"/>
    <col min="5633" max="5633" width="33.85546875" style="95" customWidth="1"/>
    <col min="5634" max="5634" width="18" style="95" customWidth="1"/>
    <col min="5635" max="5635" width="12" style="95" customWidth="1"/>
    <col min="5636" max="5636" width="13.42578125" style="95" customWidth="1"/>
    <col min="5637" max="5637" width="18.140625" style="95" customWidth="1"/>
    <col min="5638" max="5638" width="19.140625" style="95" customWidth="1"/>
    <col min="5639" max="5639" width="29.7109375" style="95" customWidth="1"/>
    <col min="5640" max="5888" width="9.140625" style="95"/>
    <col min="5889" max="5889" width="33.85546875" style="95" customWidth="1"/>
    <col min="5890" max="5890" width="18" style="95" customWidth="1"/>
    <col min="5891" max="5891" width="12" style="95" customWidth="1"/>
    <col min="5892" max="5892" width="13.42578125" style="95" customWidth="1"/>
    <col min="5893" max="5893" width="18.140625" style="95" customWidth="1"/>
    <col min="5894" max="5894" width="19.140625" style="95" customWidth="1"/>
    <col min="5895" max="5895" width="29.7109375" style="95" customWidth="1"/>
    <col min="5896" max="6144" width="9.140625" style="95"/>
    <col min="6145" max="6145" width="33.85546875" style="95" customWidth="1"/>
    <col min="6146" max="6146" width="18" style="95" customWidth="1"/>
    <col min="6147" max="6147" width="12" style="95" customWidth="1"/>
    <col min="6148" max="6148" width="13.42578125" style="95" customWidth="1"/>
    <col min="6149" max="6149" width="18.140625" style="95" customWidth="1"/>
    <col min="6150" max="6150" width="19.140625" style="95" customWidth="1"/>
    <col min="6151" max="6151" width="29.7109375" style="95" customWidth="1"/>
    <col min="6152" max="6400" width="9.140625" style="95"/>
    <col min="6401" max="6401" width="33.85546875" style="95" customWidth="1"/>
    <col min="6402" max="6402" width="18" style="95" customWidth="1"/>
    <col min="6403" max="6403" width="12" style="95" customWidth="1"/>
    <col min="6404" max="6404" width="13.42578125" style="95" customWidth="1"/>
    <col min="6405" max="6405" width="18.140625" style="95" customWidth="1"/>
    <col min="6406" max="6406" width="19.140625" style="95" customWidth="1"/>
    <col min="6407" max="6407" width="29.7109375" style="95" customWidth="1"/>
    <col min="6408" max="6656" width="9.140625" style="95"/>
    <col min="6657" max="6657" width="33.85546875" style="95" customWidth="1"/>
    <col min="6658" max="6658" width="18" style="95" customWidth="1"/>
    <col min="6659" max="6659" width="12" style="95" customWidth="1"/>
    <col min="6660" max="6660" width="13.42578125" style="95" customWidth="1"/>
    <col min="6661" max="6661" width="18.140625" style="95" customWidth="1"/>
    <col min="6662" max="6662" width="19.140625" style="95" customWidth="1"/>
    <col min="6663" max="6663" width="29.7109375" style="95" customWidth="1"/>
    <col min="6664" max="6912" width="9.140625" style="95"/>
    <col min="6913" max="6913" width="33.85546875" style="95" customWidth="1"/>
    <col min="6914" max="6914" width="18" style="95" customWidth="1"/>
    <col min="6915" max="6915" width="12" style="95" customWidth="1"/>
    <col min="6916" max="6916" width="13.42578125" style="95" customWidth="1"/>
    <col min="6917" max="6917" width="18.140625" style="95" customWidth="1"/>
    <col min="6918" max="6918" width="19.140625" style="95" customWidth="1"/>
    <col min="6919" max="6919" width="29.7109375" style="95" customWidth="1"/>
    <col min="6920" max="7168" width="9.140625" style="95"/>
    <col min="7169" max="7169" width="33.85546875" style="95" customWidth="1"/>
    <col min="7170" max="7170" width="18" style="95" customWidth="1"/>
    <col min="7171" max="7171" width="12" style="95" customWidth="1"/>
    <col min="7172" max="7172" width="13.42578125" style="95" customWidth="1"/>
    <col min="7173" max="7173" width="18.140625" style="95" customWidth="1"/>
    <col min="7174" max="7174" width="19.140625" style="95" customWidth="1"/>
    <col min="7175" max="7175" width="29.7109375" style="95" customWidth="1"/>
    <col min="7176" max="7424" width="9.140625" style="95"/>
    <col min="7425" max="7425" width="33.85546875" style="95" customWidth="1"/>
    <col min="7426" max="7426" width="18" style="95" customWidth="1"/>
    <col min="7427" max="7427" width="12" style="95" customWidth="1"/>
    <col min="7428" max="7428" width="13.42578125" style="95" customWidth="1"/>
    <col min="7429" max="7429" width="18.140625" style="95" customWidth="1"/>
    <col min="7430" max="7430" width="19.140625" style="95" customWidth="1"/>
    <col min="7431" max="7431" width="29.7109375" style="95" customWidth="1"/>
    <col min="7432" max="7680" width="9.140625" style="95"/>
    <col min="7681" max="7681" width="33.85546875" style="95" customWidth="1"/>
    <col min="7682" max="7682" width="18" style="95" customWidth="1"/>
    <col min="7683" max="7683" width="12" style="95" customWidth="1"/>
    <col min="7684" max="7684" width="13.42578125" style="95" customWidth="1"/>
    <col min="7685" max="7685" width="18.140625" style="95" customWidth="1"/>
    <col min="7686" max="7686" width="19.140625" style="95" customWidth="1"/>
    <col min="7687" max="7687" width="29.7109375" style="95" customWidth="1"/>
    <col min="7688" max="7936" width="9.140625" style="95"/>
    <col min="7937" max="7937" width="33.85546875" style="95" customWidth="1"/>
    <col min="7938" max="7938" width="18" style="95" customWidth="1"/>
    <col min="7939" max="7939" width="12" style="95" customWidth="1"/>
    <col min="7940" max="7940" width="13.42578125" style="95" customWidth="1"/>
    <col min="7941" max="7941" width="18.140625" style="95" customWidth="1"/>
    <col min="7942" max="7942" width="19.140625" style="95" customWidth="1"/>
    <col min="7943" max="7943" width="29.7109375" style="95" customWidth="1"/>
    <col min="7944" max="8192" width="9.140625" style="95"/>
    <col min="8193" max="8193" width="33.85546875" style="95" customWidth="1"/>
    <col min="8194" max="8194" width="18" style="95" customWidth="1"/>
    <col min="8195" max="8195" width="12" style="95" customWidth="1"/>
    <col min="8196" max="8196" width="13.42578125" style="95" customWidth="1"/>
    <col min="8197" max="8197" width="18.140625" style="95" customWidth="1"/>
    <col min="8198" max="8198" width="19.140625" style="95" customWidth="1"/>
    <col min="8199" max="8199" width="29.7109375" style="95" customWidth="1"/>
    <col min="8200" max="8448" width="9.140625" style="95"/>
    <col min="8449" max="8449" width="33.85546875" style="95" customWidth="1"/>
    <col min="8450" max="8450" width="18" style="95" customWidth="1"/>
    <col min="8451" max="8451" width="12" style="95" customWidth="1"/>
    <col min="8452" max="8452" width="13.42578125" style="95" customWidth="1"/>
    <col min="8453" max="8453" width="18.140625" style="95" customWidth="1"/>
    <col min="8454" max="8454" width="19.140625" style="95" customWidth="1"/>
    <col min="8455" max="8455" width="29.7109375" style="95" customWidth="1"/>
    <col min="8456" max="8704" width="9.140625" style="95"/>
    <col min="8705" max="8705" width="33.85546875" style="95" customWidth="1"/>
    <col min="8706" max="8706" width="18" style="95" customWidth="1"/>
    <col min="8707" max="8707" width="12" style="95" customWidth="1"/>
    <col min="8708" max="8708" width="13.42578125" style="95" customWidth="1"/>
    <col min="8709" max="8709" width="18.140625" style="95" customWidth="1"/>
    <col min="8710" max="8710" width="19.140625" style="95" customWidth="1"/>
    <col min="8711" max="8711" width="29.7109375" style="95" customWidth="1"/>
    <col min="8712" max="8960" width="9.140625" style="95"/>
    <col min="8961" max="8961" width="33.85546875" style="95" customWidth="1"/>
    <col min="8962" max="8962" width="18" style="95" customWidth="1"/>
    <col min="8963" max="8963" width="12" style="95" customWidth="1"/>
    <col min="8964" max="8964" width="13.42578125" style="95" customWidth="1"/>
    <col min="8965" max="8965" width="18.140625" style="95" customWidth="1"/>
    <col min="8966" max="8966" width="19.140625" style="95" customWidth="1"/>
    <col min="8967" max="8967" width="29.7109375" style="95" customWidth="1"/>
    <col min="8968" max="9216" width="9.140625" style="95"/>
    <col min="9217" max="9217" width="33.85546875" style="95" customWidth="1"/>
    <col min="9218" max="9218" width="18" style="95" customWidth="1"/>
    <col min="9219" max="9219" width="12" style="95" customWidth="1"/>
    <col min="9220" max="9220" width="13.42578125" style="95" customWidth="1"/>
    <col min="9221" max="9221" width="18.140625" style="95" customWidth="1"/>
    <col min="9222" max="9222" width="19.140625" style="95" customWidth="1"/>
    <col min="9223" max="9223" width="29.7109375" style="95" customWidth="1"/>
    <col min="9224" max="9472" width="9.140625" style="95"/>
    <col min="9473" max="9473" width="33.85546875" style="95" customWidth="1"/>
    <col min="9474" max="9474" width="18" style="95" customWidth="1"/>
    <col min="9475" max="9475" width="12" style="95" customWidth="1"/>
    <col min="9476" max="9476" width="13.42578125" style="95" customWidth="1"/>
    <col min="9477" max="9477" width="18.140625" style="95" customWidth="1"/>
    <col min="9478" max="9478" width="19.140625" style="95" customWidth="1"/>
    <col min="9479" max="9479" width="29.7109375" style="95" customWidth="1"/>
    <col min="9480" max="9728" width="9.140625" style="95"/>
    <col min="9729" max="9729" width="33.85546875" style="95" customWidth="1"/>
    <col min="9730" max="9730" width="18" style="95" customWidth="1"/>
    <col min="9731" max="9731" width="12" style="95" customWidth="1"/>
    <col min="9732" max="9732" width="13.42578125" style="95" customWidth="1"/>
    <col min="9733" max="9733" width="18.140625" style="95" customWidth="1"/>
    <col min="9734" max="9734" width="19.140625" style="95" customWidth="1"/>
    <col min="9735" max="9735" width="29.7109375" style="95" customWidth="1"/>
    <col min="9736" max="9984" width="9.140625" style="95"/>
    <col min="9985" max="9985" width="33.85546875" style="95" customWidth="1"/>
    <col min="9986" max="9986" width="18" style="95" customWidth="1"/>
    <col min="9987" max="9987" width="12" style="95" customWidth="1"/>
    <col min="9988" max="9988" width="13.42578125" style="95" customWidth="1"/>
    <col min="9989" max="9989" width="18.140625" style="95" customWidth="1"/>
    <col min="9990" max="9990" width="19.140625" style="95" customWidth="1"/>
    <col min="9991" max="9991" width="29.7109375" style="95" customWidth="1"/>
    <col min="9992" max="10240" width="9.140625" style="95"/>
    <col min="10241" max="10241" width="33.85546875" style="95" customWidth="1"/>
    <col min="10242" max="10242" width="18" style="95" customWidth="1"/>
    <col min="10243" max="10243" width="12" style="95" customWidth="1"/>
    <col min="10244" max="10244" width="13.42578125" style="95" customWidth="1"/>
    <col min="10245" max="10245" width="18.140625" style="95" customWidth="1"/>
    <col min="10246" max="10246" width="19.140625" style="95" customWidth="1"/>
    <col min="10247" max="10247" width="29.7109375" style="95" customWidth="1"/>
    <col min="10248" max="10496" width="9.140625" style="95"/>
    <col min="10497" max="10497" width="33.85546875" style="95" customWidth="1"/>
    <col min="10498" max="10498" width="18" style="95" customWidth="1"/>
    <col min="10499" max="10499" width="12" style="95" customWidth="1"/>
    <col min="10500" max="10500" width="13.42578125" style="95" customWidth="1"/>
    <col min="10501" max="10501" width="18.140625" style="95" customWidth="1"/>
    <col min="10502" max="10502" width="19.140625" style="95" customWidth="1"/>
    <col min="10503" max="10503" width="29.7109375" style="95" customWidth="1"/>
    <col min="10504" max="10752" width="9.140625" style="95"/>
    <col min="10753" max="10753" width="33.85546875" style="95" customWidth="1"/>
    <col min="10754" max="10754" width="18" style="95" customWidth="1"/>
    <col min="10755" max="10755" width="12" style="95" customWidth="1"/>
    <col min="10756" max="10756" width="13.42578125" style="95" customWidth="1"/>
    <col min="10757" max="10757" width="18.140625" style="95" customWidth="1"/>
    <col min="10758" max="10758" width="19.140625" style="95" customWidth="1"/>
    <col min="10759" max="10759" width="29.7109375" style="95" customWidth="1"/>
    <col min="10760" max="11008" width="9.140625" style="95"/>
    <col min="11009" max="11009" width="33.85546875" style="95" customWidth="1"/>
    <col min="11010" max="11010" width="18" style="95" customWidth="1"/>
    <col min="11011" max="11011" width="12" style="95" customWidth="1"/>
    <col min="11012" max="11012" width="13.42578125" style="95" customWidth="1"/>
    <col min="11013" max="11013" width="18.140625" style="95" customWidth="1"/>
    <col min="11014" max="11014" width="19.140625" style="95" customWidth="1"/>
    <col min="11015" max="11015" width="29.7109375" style="95" customWidth="1"/>
    <col min="11016" max="11264" width="9.140625" style="95"/>
    <col min="11265" max="11265" width="33.85546875" style="95" customWidth="1"/>
    <col min="11266" max="11266" width="18" style="95" customWidth="1"/>
    <col min="11267" max="11267" width="12" style="95" customWidth="1"/>
    <col min="11268" max="11268" width="13.42578125" style="95" customWidth="1"/>
    <col min="11269" max="11269" width="18.140625" style="95" customWidth="1"/>
    <col min="11270" max="11270" width="19.140625" style="95" customWidth="1"/>
    <col min="11271" max="11271" width="29.7109375" style="95" customWidth="1"/>
    <col min="11272" max="11520" width="9.140625" style="95"/>
    <col min="11521" max="11521" width="33.85546875" style="95" customWidth="1"/>
    <col min="11522" max="11522" width="18" style="95" customWidth="1"/>
    <col min="11523" max="11523" width="12" style="95" customWidth="1"/>
    <col min="11524" max="11524" width="13.42578125" style="95" customWidth="1"/>
    <col min="11525" max="11525" width="18.140625" style="95" customWidth="1"/>
    <col min="11526" max="11526" width="19.140625" style="95" customWidth="1"/>
    <col min="11527" max="11527" width="29.7109375" style="95" customWidth="1"/>
    <col min="11528" max="11776" width="9.140625" style="95"/>
    <col min="11777" max="11777" width="33.85546875" style="95" customWidth="1"/>
    <col min="11778" max="11778" width="18" style="95" customWidth="1"/>
    <col min="11779" max="11779" width="12" style="95" customWidth="1"/>
    <col min="11780" max="11780" width="13.42578125" style="95" customWidth="1"/>
    <col min="11781" max="11781" width="18.140625" style="95" customWidth="1"/>
    <col min="11782" max="11782" width="19.140625" style="95" customWidth="1"/>
    <col min="11783" max="11783" width="29.7109375" style="95" customWidth="1"/>
    <col min="11784" max="12032" width="9.140625" style="95"/>
    <col min="12033" max="12033" width="33.85546875" style="95" customWidth="1"/>
    <col min="12034" max="12034" width="18" style="95" customWidth="1"/>
    <col min="12035" max="12035" width="12" style="95" customWidth="1"/>
    <col min="12036" max="12036" width="13.42578125" style="95" customWidth="1"/>
    <col min="12037" max="12037" width="18.140625" style="95" customWidth="1"/>
    <col min="12038" max="12038" width="19.140625" style="95" customWidth="1"/>
    <col min="12039" max="12039" width="29.7109375" style="95" customWidth="1"/>
    <col min="12040" max="12288" width="9.140625" style="95"/>
    <col min="12289" max="12289" width="33.85546875" style="95" customWidth="1"/>
    <col min="12290" max="12290" width="18" style="95" customWidth="1"/>
    <col min="12291" max="12291" width="12" style="95" customWidth="1"/>
    <col min="12292" max="12292" width="13.42578125" style="95" customWidth="1"/>
    <col min="12293" max="12293" width="18.140625" style="95" customWidth="1"/>
    <col min="12294" max="12294" width="19.140625" style="95" customWidth="1"/>
    <col min="12295" max="12295" width="29.7109375" style="95" customWidth="1"/>
    <col min="12296" max="12544" width="9.140625" style="95"/>
    <col min="12545" max="12545" width="33.85546875" style="95" customWidth="1"/>
    <col min="12546" max="12546" width="18" style="95" customWidth="1"/>
    <col min="12547" max="12547" width="12" style="95" customWidth="1"/>
    <col min="12548" max="12548" width="13.42578125" style="95" customWidth="1"/>
    <col min="12549" max="12549" width="18.140625" style="95" customWidth="1"/>
    <col min="12550" max="12550" width="19.140625" style="95" customWidth="1"/>
    <col min="12551" max="12551" width="29.7109375" style="95" customWidth="1"/>
    <col min="12552" max="12800" width="9.140625" style="95"/>
    <col min="12801" max="12801" width="33.85546875" style="95" customWidth="1"/>
    <col min="12802" max="12802" width="18" style="95" customWidth="1"/>
    <col min="12803" max="12803" width="12" style="95" customWidth="1"/>
    <col min="12804" max="12804" width="13.42578125" style="95" customWidth="1"/>
    <col min="12805" max="12805" width="18.140625" style="95" customWidth="1"/>
    <col min="12806" max="12806" width="19.140625" style="95" customWidth="1"/>
    <col min="12807" max="12807" width="29.7109375" style="95" customWidth="1"/>
    <col min="12808" max="13056" width="9.140625" style="95"/>
    <col min="13057" max="13057" width="33.85546875" style="95" customWidth="1"/>
    <col min="13058" max="13058" width="18" style="95" customWidth="1"/>
    <col min="13059" max="13059" width="12" style="95" customWidth="1"/>
    <col min="13060" max="13060" width="13.42578125" style="95" customWidth="1"/>
    <col min="13061" max="13061" width="18.140625" style="95" customWidth="1"/>
    <col min="13062" max="13062" width="19.140625" style="95" customWidth="1"/>
    <col min="13063" max="13063" width="29.7109375" style="95" customWidth="1"/>
    <col min="13064" max="13312" width="9.140625" style="95"/>
    <col min="13313" max="13313" width="33.85546875" style="95" customWidth="1"/>
    <col min="13314" max="13314" width="18" style="95" customWidth="1"/>
    <col min="13315" max="13315" width="12" style="95" customWidth="1"/>
    <col min="13316" max="13316" width="13.42578125" style="95" customWidth="1"/>
    <col min="13317" max="13317" width="18.140625" style="95" customWidth="1"/>
    <col min="13318" max="13318" width="19.140625" style="95" customWidth="1"/>
    <col min="13319" max="13319" width="29.7109375" style="95" customWidth="1"/>
    <col min="13320" max="13568" width="9.140625" style="95"/>
    <col min="13569" max="13569" width="33.85546875" style="95" customWidth="1"/>
    <col min="13570" max="13570" width="18" style="95" customWidth="1"/>
    <col min="13571" max="13571" width="12" style="95" customWidth="1"/>
    <col min="13572" max="13572" width="13.42578125" style="95" customWidth="1"/>
    <col min="13573" max="13573" width="18.140625" style="95" customWidth="1"/>
    <col min="13574" max="13574" width="19.140625" style="95" customWidth="1"/>
    <col min="13575" max="13575" width="29.7109375" style="95" customWidth="1"/>
    <col min="13576" max="13824" width="9.140625" style="95"/>
    <col min="13825" max="13825" width="33.85546875" style="95" customWidth="1"/>
    <col min="13826" max="13826" width="18" style="95" customWidth="1"/>
    <col min="13827" max="13827" width="12" style="95" customWidth="1"/>
    <col min="13828" max="13828" width="13.42578125" style="95" customWidth="1"/>
    <col min="13829" max="13829" width="18.140625" style="95" customWidth="1"/>
    <col min="13830" max="13830" width="19.140625" style="95" customWidth="1"/>
    <col min="13831" max="13831" width="29.7109375" style="95" customWidth="1"/>
    <col min="13832" max="14080" width="9.140625" style="95"/>
    <col min="14081" max="14081" width="33.85546875" style="95" customWidth="1"/>
    <col min="14082" max="14082" width="18" style="95" customWidth="1"/>
    <col min="14083" max="14083" width="12" style="95" customWidth="1"/>
    <col min="14084" max="14084" width="13.42578125" style="95" customWidth="1"/>
    <col min="14085" max="14085" width="18.140625" style="95" customWidth="1"/>
    <col min="14086" max="14086" width="19.140625" style="95" customWidth="1"/>
    <col min="14087" max="14087" width="29.7109375" style="95" customWidth="1"/>
    <col min="14088" max="14336" width="9.140625" style="95"/>
    <col min="14337" max="14337" width="33.85546875" style="95" customWidth="1"/>
    <col min="14338" max="14338" width="18" style="95" customWidth="1"/>
    <col min="14339" max="14339" width="12" style="95" customWidth="1"/>
    <col min="14340" max="14340" width="13.42578125" style="95" customWidth="1"/>
    <col min="14341" max="14341" width="18.140625" style="95" customWidth="1"/>
    <col min="14342" max="14342" width="19.140625" style="95" customWidth="1"/>
    <col min="14343" max="14343" width="29.7109375" style="95" customWidth="1"/>
    <col min="14344" max="14592" width="9.140625" style="95"/>
    <col min="14593" max="14593" width="33.85546875" style="95" customWidth="1"/>
    <col min="14594" max="14594" width="18" style="95" customWidth="1"/>
    <col min="14595" max="14595" width="12" style="95" customWidth="1"/>
    <col min="14596" max="14596" width="13.42578125" style="95" customWidth="1"/>
    <col min="14597" max="14597" width="18.140625" style="95" customWidth="1"/>
    <col min="14598" max="14598" width="19.140625" style="95" customWidth="1"/>
    <col min="14599" max="14599" width="29.7109375" style="95" customWidth="1"/>
    <col min="14600" max="14848" width="9.140625" style="95"/>
    <col min="14849" max="14849" width="33.85546875" style="95" customWidth="1"/>
    <col min="14850" max="14850" width="18" style="95" customWidth="1"/>
    <col min="14851" max="14851" width="12" style="95" customWidth="1"/>
    <col min="14852" max="14852" width="13.42578125" style="95" customWidth="1"/>
    <col min="14853" max="14853" width="18.140625" style="95" customWidth="1"/>
    <col min="14854" max="14854" width="19.140625" style="95" customWidth="1"/>
    <col min="14855" max="14855" width="29.7109375" style="95" customWidth="1"/>
    <col min="14856" max="15104" width="9.140625" style="95"/>
    <col min="15105" max="15105" width="33.85546875" style="95" customWidth="1"/>
    <col min="15106" max="15106" width="18" style="95" customWidth="1"/>
    <col min="15107" max="15107" width="12" style="95" customWidth="1"/>
    <col min="15108" max="15108" width="13.42578125" style="95" customWidth="1"/>
    <col min="15109" max="15109" width="18.140625" style="95" customWidth="1"/>
    <col min="15110" max="15110" width="19.140625" style="95" customWidth="1"/>
    <col min="15111" max="15111" width="29.7109375" style="95" customWidth="1"/>
    <col min="15112" max="15360" width="9.140625" style="95"/>
    <col min="15361" max="15361" width="33.85546875" style="95" customWidth="1"/>
    <col min="15362" max="15362" width="18" style="95" customWidth="1"/>
    <col min="15363" max="15363" width="12" style="95" customWidth="1"/>
    <col min="15364" max="15364" width="13.42578125" style="95" customWidth="1"/>
    <col min="15365" max="15365" width="18.140625" style="95" customWidth="1"/>
    <col min="15366" max="15366" width="19.140625" style="95" customWidth="1"/>
    <col min="15367" max="15367" width="29.7109375" style="95" customWidth="1"/>
    <col min="15368" max="15616" width="9.140625" style="95"/>
    <col min="15617" max="15617" width="33.85546875" style="95" customWidth="1"/>
    <col min="15618" max="15618" width="18" style="95" customWidth="1"/>
    <col min="15619" max="15619" width="12" style="95" customWidth="1"/>
    <col min="15620" max="15620" width="13.42578125" style="95" customWidth="1"/>
    <col min="15621" max="15621" width="18.140625" style="95" customWidth="1"/>
    <col min="15622" max="15622" width="19.140625" style="95" customWidth="1"/>
    <col min="15623" max="15623" width="29.7109375" style="95" customWidth="1"/>
    <col min="15624" max="15872" width="9.140625" style="95"/>
    <col min="15873" max="15873" width="33.85546875" style="95" customWidth="1"/>
    <col min="15874" max="15874" width="18" style="95" customWidth="1"/>
    <col min="15875" max="15875" width="12" style="95" customWidth="1"/>
    <col min="15876" max="15876" width="13.42578125" style="95" customWidth="1"/>
    <col min="15877" max="15877" width="18.140625" style="95" customWidth="1"/>
    <col min="15878" max="15878" width="19.140625" style="95" customWidth="1"/>
    <col min="15879" max="15879" width="29.7109375" style="95" customWidth="1"/>
    <col min="15880" max="16128" width="9.140625" style="95"/>
    <col min="16129" max="16129" width="33.85546875" style="95" customWidth="1"/>
    <col min="16130" max="16130" width="18" style="95" customWidth="1"/>
    <col min="16131" max="16131" width="12" style="95" customWidth="1"/>
    <col min="16132" max="16132" width="13.42578125" style="95" customWidth="1"/>
    <col min="16133" max="16133" width="18.140625" style="95" customWidth="1"/>
    <col min="16134" max="16134" width="19.140625" style="95" customWidth="1"/>
    <col min="16135" max="16135" width="29.7109375" style="95" customWidth="1"/>
    <col min="16136" max="16384" width="9.140625" style="95"/>
  </cols>
  <sheetData>
    <row r="1" spans="1:7">
      <c r="E1" s="367" t="s">
        <v>325</v>
      </c>
      <c r="F1" s="367"/>
      <c r="G1" s="367"/>
    </row>
    <row r="4" spans="1:7">
      <c r="A4" s="94"/>
      <c r="B4" s="94"/>
      <c r="C4" s="94"/>
      <c r="D4" s="94" t="s">
        <v>306</v>
      </c>
      <c r="E4" s="94"/>
      <c r="F4" s="94"/>
      <c r="G4" s="94"/>
    </row>
    <row r="5" spans="1:7">
      <c r="A5" s="369" t="s">
        <v>307</v>
      </c>
      <c r="B5" s="369"/>
      <c r="C5" s="369"/>
      <c r="D5" s="369"/>
      <c r="E5" s="369"/>
      <c r="F5" s="369"/>
      <c r="G5" s="369"/>
    </row>
    <row r="6" spans="1:7">
      <c r="A6" s="96"/>
      <c r="B6" s="96"/>
      <c r="C6" s="369" t="s">
        <v>608</v>
      </c>
      <c r="D6" s="369"/>
      <c r="E6" s="96"/>
      <c r="F6" s="96"/>
      <c r="G6" s="96"/>
    </row>
    <row r="7" spans="1:7">
      <c r="A7" s="97"/>
      <c r="B7" s="370" t="s">
        <v>596</v>
      </c>
      <c r="C7" s="370"/>
      <c r="D7" s="370"/>
      <c r="E7" s="370"/>
      <c r="F7" s="370"/>
      <c r="G7" s="97"/>
    </row>
    <row r="8" spans="1:7" ht="19.5" customHeight="1">
      <c r="A8" s="97"/>
      <c r="B8" s="371" t="s">
        <v>308</v>
      </c>
      <c r="C8" s="371"/>
      <c r="D8" s="371"/>
      <c r="E8" s="371"/>
      <c r="F8" s="97"/>
      <c r="G8" s="97"/>
    </row>
    <row r="10" spans="1:7" ht="34.5" customHeight="1">
      <c r="A10" s="372" t="s">
        <v>309</v>
      </c>
      <c r="B10" s="374" t="s">
        <v>310</v>
      </c>
      <c r="C10" s="375"/>
      <c r="D10" s="375"/>
      <c r="E10" s="376"/>
      <c r="F10" s="372" t="s">
        <v>311</v>
      </c>
      <c r="G10" s="372" t="s">
        <v>312</v>
      </c>
    </row>
    <row r="11" spans="1:7" ht="37.5">
      <c r="A11" s="373"/>
      <c r="B11" s="98" t="s">
        <v>313</v>
      </c>
      <c r="C11" s="98" t="s">
        <v>314</v>
      </c>
      <c r="D11" s="98" t="s">
        <v>315</v>
      </c>
      <c r="E11" s="98" t="s">
        <v>316</v>
      </c>
      <c r="F11" s="373"/>
      <c r="G11" s="373"/>
    </row>
    <row r="12" spans="1:7" ht="41.25" customHeight="1">
      <c r="A12" s="174" t="s">
        <v>607</v>
      </c>
      <c r="B12" s="99"/>
      <c r="C12" s="99">
        <v>244</v>
      </c>
      <c r="D12" s="99">
        <v>225</v>
      </c>
      <c r="E12" s="168"/>
      <c r="F12" s="99">
        <v>-2370</v>
      </c>
      <c r="G12" s="99" t="s">
        <v>593</v>
      </c>
    </row>
    <row r="13" spans="1:7" ht="37.5">
      <c r="A13" s="174" t="s">
        <v>600</v>
      </c>
      <c r="B13" s="99"/>
      <c r="C13" s="99">
        <v>112</v>
      </c>
      <c r="D13" s="99">
        <v>212</v>
      </c>
      <c r="F13" s="99">
        <v>2000</v>
      </c>
      <c r="G13" s="99" t="s">
        <v>593</v>
      </c>
    </row>
    <row r="14" spans="1:7" ht="37.5">
      <c r="A14" s="174" t="s">
        <v>601</v>
      </c>
      <c r="B14" s="99"/>
      <c r="C14" s="99">
        <v>244</v>
      </c>
      <c r="D14" s="99">
        <v>222</v>
      </c>
      <c r="E14" s="99"/>
      <c r="F14" s="100">
        <v>370</v>
      </c>
      <c r="G14" s="99" t="s">
        <v>593</v>
      </c>
    </row>
    <row r="15" spans="1:7">
      <c r="A15" s="99"/>
      <c r="B15" s="99"/>
      <c r="C15" s="99"/>
      <c r="D15" s="99"/>
      <c r="E15" s="99"/>
      <c r="F15" s="100"/>
      <c r="G15" s="99"/>
    </row>
    <row r="16" spans="1:7">
      <c r="A16" s="99"/>
      <c r="B16" s="99"/>
      <c r="C16" s="99"/>
      <c r="D16" s="99"/>
      <c r="E16" s="99"/>
      <c r="F16" s="100"/>
      <c r="G16" s="99"/>
    </row>
    <row r="17" spans="1:7">
      <c r="A17" s="99"/>
      <c r="B17" s="99"/>
      <c r="C17" s="99"/>
      <c r="D17" s="99"/>
      <c r="E17" s="99"/>
      <c r="F17" s="100"/>
      <c r="G17" s="99"/>
    </row>
    <row r="18" spans="1:7">
      <c r="A18" s="99"/>
      <c r="B18" s="99"/>
      <c r="C18" s="99"/>
      <c r="D18" s="99"/>
      <c r="E18" s="99"/>
      <c r="F18" s="100"/>
      <c r="G18" s="99"/>
    </row>
    <row r="19" spans="1:7">
      <c r="A19" s="99"/>
      <c r="B19" s="99"/>
      <c r="C19" s="99"/>
      <c r="D19" s="99"/>
      <c r="E19" s="99"/>
      <c r="F19" s="100"/>
      <c r="G19" s="99"/>
    </row>
    <row r="20" spans="1:7">
      <c r="A20" s="99"/>
      <c r="B20" s="99"/>
      <c r="C20" s="99"/>
      <c r="D20" s="99"/>
      <c r="E20" s="99"/>
      <c r="F20" s="100"/>
      <c r="G20" s="99"/>
    </row>
    <row r="21" spans="1:7">
      <c r="A21" s="99"/>
      <c r="B21" s="99"/>
      <c r="C21" s="99"/>
      <c r="D21" s="99"/>
      <c r="E21" s="99"/>
      <c r="F21" s="100"/>
      <c r="G21" s="99"/>
    </row>
    <row r="22" spans="1:7">
      <c r="A22" s="99"/>
      <c r="B22" s="99"/>
      <c r="C22" s="99"/>
      <c r="D22" s="99"/>
      <c r="E22" s="99"/>
      <c r="F22" s="100"/>
      <c r="G22" s="99"/>
    </row>
    <row r="23" spans="1:7">
      <c r="A23" s="99"/>
      <c r="B23" s="99"/>
      <c r="C23" s="99"/>
      <c r="D23" s="99"/>
      <c r="E23" s="99"/>
      <c r="F23" s="100"/>
      <c r="G23" s="99"/>
    </row>
    <row r="24" spans="1:7">
      <c r="A24" s="99"/>
      <c r="B24" s="99"/>
      <c r="C24" s="99"/>
      <c r="D24" s="99"/>
      <c r="E24" s="99"/>
      <c r="F24" s="100"/>
      <c r="G24" s="99"/>
    </row>
    <row r="25" spans="1:7">
      <c r="A25" s="99"/>
      <c r="B25" s="99"/>
      <c r="C25" s="99"/>
      <c r="D25" s="99"/>
      <c r="E25" s="99"/>
      <c r="F25" s="100"/>
      <c r="G25" s="99"/>
    </row>
    <row r="26" spans="1:7">
      <c r="A26" s="99"/>
      <c r="B26" s="99"/>
      <c r="C26" s="99"/>
      <c r="D26" s="99"/>
      <c r="E26" s="99"/>
      <c r="F26" s="100"/>
      <c r="G26" s="99"/>
    </row>
    <row r="27" spans="1:7">
      <c r="A27" s="99"/>
      <c r="B27" s="99"/>
      <c r="C27" s="99"/>
      <c r="D27" s="99"/>
      <c r="E27" s="99"/>
      <c r="F27" s="100"/>
      <c r="G27" s="99"/>
    </row>
    <row r="28" spans="1:7">
      <c r="A28" s="99"/>
      <c r="B28" s="99"/>
      <c r="C28" s="99"/>
      <c r="D28" s="99"/>
      <c r="E28" s="99"/>
      <c r="F28" s="100"/>
      <c r="G28" s="99"/>
    </row>
    <row r="29" spans="1:7">
      <c r="A29" s="99"/>
      <c r="B29" s="99"/>
      <c r="C29" s="99"/>
      <c r="D29" s="99"/>
      <c r="E29" s="99"/>
      <c r="F29" s="100"/>
      <c r="G29" s="99"/>
    </row>
    <row r="30" spans="1:7">
      <c r="A30" s="99"/>
      <c r="B30" s="99"/>
      <c r="C30" s="99"/>
      <c r="D30" s="99"/>
      <c r="E30" s="99"/>
      <c r="F30" s="100"/>
      <c r="G30" s="99"/>
    </row>
    <row r="31" spans="1:7">
      <c r="A31" s="99"/>
      <c r="B31" s="99"/>
      <c r="C31" s="99"/>
      <c r="D31" s="99"/>
      <c r="E31" s="99"/>
      <c r="F31" s="100"/>
      <c r="G31" s="99"/>
    </row>
    <row r="32" spans="1:7">
      <c r="A32" s="99"/>
      <c r="B32" s="99"/>
      <c r="C32" s="99"/>
      <c r="D32" s="99"/>
      <c r="E32" s="99"/>
      <c r="F32" s="100"/>
      <c r="G32" s="99"/>
    </row>
    <row r="33" spans="1:7">
      <c r="A33" s="99"/>
      <c r="B33" s="99"/>
      <c r="C33" s="99"/>
      <c r="D33" s="99"/>
      <c r="E33" s="99"/>
      <c r="F33" s="100"/>
      <c r="G33" s="99"/>
    </row>
    <row r="34" spans="1:7">
      <c r="A34" s="99"/>
      <c r="B34" s="99"/>
      <c r="C34" s="99"/>
      <c r="D34" s="99"/>
      <c r="E34" s="99"/>
      <c r="F34" s="100"/>
      <c r="G34" s="99"/>
    </row>
    <row r="35" spans="1:7">
      <c r="A35" s="99"/>
      <c r="B35" s="99"/>
      <c r="C35" s="99"/>
      <c r="D35" s="99"/>
      <c r="E35" s="99"/>
      <c r="F35" s="100"/>
      <c r="G35" s="99"/>
    </row>
    <row r="36" spans="1:7">
      <c r="A36" s="99"/>
      <c r="B36" s="99"/>
      <c r="C36" s="99"/>
      <c r="D36" s="99"/>
      <c r="E36" s="99"/>
      <c r="F36" s="100"/>
      <c r="G36" s="99"/>
    </row>
    <row r="37" spans="1:7">
      <c r="A37" s="99"/>
      <c r="B37" s="99"/>
      <c r="C37" s="99"/>
      <c r="D37" s="99"/>
      <c r="E37" s="99"/>
      <c r="F37" s="100"/>
      <c r="G37" s="99"/>
    </row>
    <row r="38" spans="1:7">
      <c r="A38" s="99"/>
      <c r="B38" s="99"/>
      <c r="C38" s="99"/>
      <c r="D38" s="99"/>
      <c r="E38" s="99"/>
      <c r="F38" s="100"/>
      <c r="G38" s="99"/>
    </row>
    <row r="39" spans="1:7">
      <c r="A39" s="99"/>
      <c r="B39" s="99"/>
      <c r="C39" s="99"/>
      <c r="D39" s="99"/>
      <c r="E39" s="99"/>
      <c r="F39" s="100"/>
      <c r="G39" s="99"/>
    </row>
    <row r="40" spans="1:7">
      <c r="A40" s="99"/>
      <c r="B40" s="99"/>
      <c r="C40" s="99"/>
      <c r="D40" s="99"/>
      <c r="E40" s="99"/>
      <c r="F40" s="100"/>
      <c r="G40" s="99"/>
    </row>
    <row r="41" spans="1:7">
      <c r="A41" s="99"/>
      <c r="B41" s="99"/>
      <c r="C41" s="99"/>
      <c r="D41" s="99"/>
      <c r="E41" s="99"/>
      <c r="F41" s="100"/>
      <c r="G41" s="99"/>
    </row>
    <row r="42" spans="1:7">
      <c r="A42" s="99"/>
      <c r="B42" s="99"/>
      <c r="C42" s="99"/>
      <c r="D42" s="99"/>
      <c r="E42" s="99"/>
      <c r="F42" s="100"/>
      <c r="G42" s="99"/>
    </row>
    <row r="43" spans="1:7">
      <c r="A43" s="99"/>
      <c r="B43" s="99"/>
      <c r="C43" s="99"/>
      <c r="D43" s="99"/>
      <c r="E43" s="99"/>
      <c r="F43" s="100"/>
      <c r="G43" s="99"/>
    </row>
    <row r="44" spans="1:7">
      <c r="A44" s="377" t="s">
        <v>317</v>
      </c>
      <c r="B44" s="378"/>
      <c r="C44" s="378"/>
      <c r="D44" s="378"/>
      <c r="E44" s="379"/>
      <c r="F44" s="100">
        <f>SUM(F12:F43)</f>
        <v>0</v>
      </c>
      <c r="G44" s="99"/>
    </row>
    <row r="46" spans="1:7">
      <c r="A46" s="380" t="s">
        <v>318</v>
      </c>
      <c r="B46" s="380"/>
      <c r="C46" s="380"/>
      <c r="D46" s="380"/>
      <c r="E46" s="380"/>
      <c r="F46" s="380"/>
      <c r="G46" s="380"/>
    </row>
    <row r="49" spans="1:6">
      <c r="A49" s="95" t="s">
        <v>319</v>
      </c>
      <c r="B49" s="101"/>
      <c r="C49" s="101"/>
      <c r="E49" s="102" t="s">
        <v>594</v>
      </c>
    </row>
    <row r="50" spans="1:6" ht="18.75" customHeight="1">
      <c r="A50" s="95" t="s">
        <v>320</v>
      </c>
      <c r="B50" s="381" t="s">
        <v>252</v>
      </c>
      <c r="C50" s="381"/>
      <c r="E50" s="103"/>
    </row>
    <row r="52" spans="1:6">
      <c r="A52" s="95" t="s">
        <v>321</v>
      </c>
      <c r="B52" s="101"/>
      <c r="C52" s="101"/>
      <c r="E52" s="102" t="s">
        <v>595</v>
      </c>
    </row>
    <row r="53" spans="1:6" ht="18.75" customHeight="1">
      <c r="B53" s="381" t="s">
        <v>252</v>
      </c>
      <c r="C53" s="381"/>
      <c r="E53" s="103"/>
    </row>
    <row r="55" spans="1:6">
      <c r="A55" s="95" t="s">
        <v>322</v>
      </c>
      <c r="B55" s="101"/>
      <c r="C55" s="101"/>
      <c r="E55" s="102" t="s">
        <v>595</v>
      </c>
    </row>
    <row r="56" spans="1:6" ht="18.75" customHeight="1">
      <c r="A56" s="95" t="s">
        <v>291</v>
      </c>
      <c r="B56" s="381" t="s">
        <v>252</v>
      </c>
      <c r="C56" s="381"/>
      <c r="E56" s="103"/>
    </row>
    <row r="57" spans="1:6">
      <c r="B57" s="104"/>
      <c r="C57" s="104"/>
      <c r="E57" s="103"/>
    </row>
    <row r="58" spans="1:6" ht="58.5" customHeight="1">
      <c r="E58" s="368"/>
      <c r="F58" s="368"/>
    </row>
  </sheetData>
  <mergeCells count="15">
    <mergeCell ref="E1:G1"/>
    <mergeCell ref="E58:F58"/>
    <mergeCell ref="A5:G5"/>
    <mergeCell ref="C6:D6"/>
    <mergeCell ref="B7:F7"/>
    <mergeCell ref="B8:E8"/>
    <mergeCell ref="A10:A11"/>
    <mergeCell ref="B10:E10"/>
    <mergeCell ref="F10:F11"/>
    <mergeCell ref="G10:G11"/>
    <mergeCell ref="A44:E44"/>
    <mergeCell ref="A46:G46"/>
    <mergeCell ref="B50:C50"/>
    <mergeCell ref="B53:C53"/>
    <mergeCell ref="B56:C56"/>
  </mergeCells>
  <pageMargins left="0.51" right="0.16" top="1" bottom="1" header="0.41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V63"/>
  <sheetViews>
    <sheetView view="pageBreakPreview" zoomScale="60" workbookViewId="0"/>
  </sheetViews>
  <sheetFormatPr defaultColWidth="0.85546875" defaultRowHeight="12"/>
  <cols>
    <col min="1" max="16384" width="0.85546875" style="66"/>
  </cols>
  <sheetData>
    <row r="1" spans="1:230" s="62" customFormat="1" ht="11.25"/>
    <row r="2" spans="1:230" s="62" customFormat="1" ht="8.25" customHeight="1">
      <c r="EE2" s="105"/>
      <c r="EF2" s="105"/>
      <c r="EG2" s="105"/>
      <c r="EH2" s="474" t="s">
        <v>485</v>
      </c>
      <c r="EI2" s="474"/>
      <c r="EJ2" s="474"/>
      <c r="EK2" s="474"/>
      <c r="EL2" s="474"/>
      <c r="EM2" s="474"/>
      <c r="EN2" s="474"/>
      <c r="EO2" s="474"/>
      <c r="EP2" s="474"/>
      <c r="EQ2" s="474"/>
      <c r="ER2" s="474"/>
      <c r="ES2" s="474"/>
      <c r="ET2" s="474"/>
      <c r="EU2" s="474"/>
      <c r="EV2" s="474"/>
      <c r="EW2" s="474"/>
      <c r="EX2" s="474"/>
      <c r="EY2" s="474"/>
      <c r="EZ2" s="474"/>
      <c r="FA2" s="474"/>
      <c r="FB2" s="474"/>
      <c r="FC2" s="474"/>
      <c r="FD2" s="474"/>
      <c r="FE2" s="474"/>
      <c r="FF2" s="474"/>
      <c r="FG2" s="474"/>
      <c r="FH2" s="474"/>
      <c r="FI2" s="474"/>
      <c r="FJ2" s="474"/>
      <c r="FK2" s="474"/>
      <c r="FL2" s="474"/>
      <c r="FM2" s="474"/>
      <c r="FN2" s="474"/>
      <c r="FO2" s="474"/>
      <c r="FP2" s="474"/>
      <c r="FQ2" s="474"/>
      <c r="FR2" s="474"/>
      <c r="FS2" s="474"/>
      <c r="FT2" s="474"/>
      <c r="FU2" s="474"/>
      <c r="FV2" s="474"/>
      <c r="FW2" s="474"/>
      <c r="FX2" s="474"/>
      <c r="FY2" s="474"/>
      <c r="FZ2" s="474"/>
      <c r="GA2" s="474"/>
      <c r="GB2" s="474"/>
      <c r="GC2" s="474"/>
      <c r="GD2" s="474"/>
      <c r="GE2" s="474"/>
      <c r="GF2" s="474"/>
      <c r="GG2" s="474"/>
      <c r="GH2" s="474"/>
      <c r="GI2" s="474"/>
      <c r="GJ2" s="474"/>
      <c r="GK2" s="474"/>
      <c r="GL2" s="474"/>
      <c r="GM2" s="474"/>
      <c r="GN2" s="474"/>
      <c r="GO2" s="474"/>
      <c r="GP2" s="474"/>
      <c r="GQ2" s="474"/>
      <c r="GR2" s="474"/>
      <c r="GS2" s="474"/>
      <c r="GT2" s="474"/>
      <c r="GU2" s="474"/>
      <c r="GV2" s="474"/>
      <c r="GW2" s="474"/>
      <c r="GX2" s="474"/>
      <c r="GY2" s="474"/>
      <c r="GZ2" s="474"/>
      <c r="HA2" s="474"/>
      <c r="HB2" s="474"/>
      <c r="HC2" s="474"/>
      <c r="HD2" s="474"/>
      <c r="HE2" s="474"/>
      <c r="HF2" s="474"/>
      <c r="HG2" s="474"/>
      <c r="HH2" s="474"/>
      <c r="HI2" s="474"/>
      <c r="HJ2" s="474"/>
      <c r="HK2" s="474"/>
      <c r="HL2" s="474"/>
      <c r="HM2" s="474"/>
      <c r="HN2" s="474"/>
      <c r="HO2" s="474"/>
      <c r="HP2" s="474"/>
      <c r="HQ2" s="474"/>
      <c r="HR2" s="474"/>
      <c r="HS2" s="474"/>
      <c r="HT2" s="474"/>
      <c r="HU2" s="474"/>
      <c r="HV2" s="474"/>
    </row>
    <row r="3" spans="1:230" s="62" customFormat="1" ht="3" customHeight="1">
      <c r="EE3" s="105"/>
      <c r="EF3" s="105"/>
      <c r="EG3" s="105"/>
      <c r="EH3" s="474"/>
      <c r="EI3" s="474"/>
      <c r="EJ3" s="474"/>
      <c r="EK3" s="474"/>
      <c r="EL3" s="474"/>
      <c r="EM3" s="474"/>
      <c r="EN3" s="474"/>
      <c r="EO3" s="474"/>
      <c r="EP3" s="474"/>
      <c r="EQ3" s="474"/>
      <c r="ER3" s="474"/>
      <c r="ES3" s="474"/>
      <c r="ET3" s="474"/>
      <c r="EU3" s="474"/>
      <c r="EV3" s="474"/>
      <c r="EW3" s="474"/>
      <c r="EX3" s="474"/>
      <c r="EY3" s="474"/>
      <c r="EZ3" s="474"/>
      <c r="FA3" s="474"/>
      <c r="FB3" s="474"/>
      <c r="FC3" s="474"/>
      <c r="FD3" s="474"/>
      <c r="FE3" s="474"/>
      <c r="FF3" s="474"/>
      <c r="FG3" s="474"/>
      <c r="FH3" s="474"/>
      <c r="FI3" s="474"/>
      <c r="FJ3" s="474"/>
      <c r="FK3" s="474"/>
      <c r="FL3" s="474"/>
      <c r="FM3" s="474"/>
      <c r="FN3" s="474"/>
      <c r="FO3" s="474"/>
      <c r="FP3" s="474"/>
      <c r="FQ3" s="474"/>
      <c r="FR3" s="474"/>
      <c r="FS3" s="474"/>
      <c r="FT3" s="474"/>
      <c r="FU3" s="474"/>
      <c r="FV3" s="474"/>
      <c r="FW3" s="474"/>
      <c r="FX3" s="474"/>
      <c r="FY3" s="474"/>
      <c r="FZ3" s="474"/>
      <c r="GA3" s="474"/>
      <c r="GB3" s="474"/>
      <c r="GC3" s="474"/>
      <c r="GD3" s="474"/>
      <c r="GE3" s="474"/>
      <c r="GF3" s="474"/>
      <c r="GG3" s="474"/>
      <c r="GH3" s="474"/>
      <c r="GI3" s="474"/>
      <c r="GJ3" s="474"/>
      <c r="GK3" s="474"/>
      <c r="GL3" s="474"/>
      <c r="GM3" s="474"/>
      <c r="GN3" s="474"/>
      <c r="GO3" s="474"/>
      <c r="GP3" s="474"/>
      <c r="GQ3" s="474"/>
      <c r="GR3" s="474"/>
      <c r="GS3" s="474"/>
      <c r="GT3" s="474"/>
      <c r="GU3" s="474"/>
      <c r="GV3" s="474"/>
      <c r="GW3" s="474"/>
      <c r="GX3" s="474"/>
      <c r="GY3" s="474"/>
      <c r="GZ3" s="474"/>
      <c r="HA3" s="474"/>
      <c r="HB3" s="474"/>
      <c r="HC3" s="474"/>
      <c r="HD3" s="474"/>
      <c r="HE3" s="474"/>
      <c r="HF3" s="474"/>
      <c r="HG3" s="474"/>
      <c r="HH3" s="474"/>
      <c r="HI3" s="474"/>
      <c r="HJ3" s="474"/>
      <c r="HK3" s="474"/>
      <c r="HL3" s="474"/>
      <c r="HM3" s="474"/>
      <c r="HN3" s="474"/>
      <c r="HO3" s="474"/>
      <c r="HP3" s="474"/>
      <c r="HQ3" s="474"/>
      <c r="HR3" s="474"/>
      <c r="HS3" s="474"/>
      <c r="HT3" s="474"/>
      <c r="HU3" s="474"/>
      <c r="HV3" s="474"/>
    </row>
    <row r="4" spans="1:230" s="62" customFormat="1" ht="4.5" customHeight="1">
      <c r="EE4" s="105"/>
      <c r="EF4" s="105"/>
      <c r="EG4" s="105"/>
      <c r="EH4" s="474"/>
      <c r="EI4" s="474"/>
      <c r="EJ4" s="474"/>
      <c r="EK4" s="474"/>
      <c r="EL4" s="474"/>
      <c r="EM4" s="474"/>
      <c r="EN4" s="474"/>
      <c r="EO4" s="474"/>
      <c r="EP4" s="474"/>
      <c r="EQ4" s="474"/>
      <c r="ER4" s="474"/>
      <c r="ES4" s="474"/>
      <c r="ET4" s="474"/>
      <c r="EU4" s="474"/>
      <c r="EV4" s="474"/>
      <c r="EW4" s="474"/>
      <c r="EX4" s="474"/>
      <c r="EY4" s="474"/>
      <c r="EZ4" s="474"/>
      <c r="FA4" s="474"/>
      <c r="FB4" s="474"/>
      <c r="FC4" s="474"/>
      <c r="FD4" s="474"/>
      <c r="FE4" s="474"/>
      <c r="FF4" s="474"/>
      <c r="FG4" s="474"/>
      <c r="FH4" s="474"/>
      <c r="FI4" s="474"/>
      <c r="FJ4" s="474"/>
      <c r="FK4" s="474"/>
      <c r="FL4" s="474"/>
      <c r="FM4" s="474"/>
      <c r="FN4" s="474"/>
      <c r="FO4" s="474"/>
      <c r="FP4" s="474"/>
      <c r="FQ4" s="474"/>
      <c r="FR4" s="474"/>
      <c r="FS4" s="474"/>
      <c r="FT4" s="474"/>
      <c r="FU4" s="474"/>
      <c r="FV4" s="474"/>
      <c r="FW4" s="474"/>
      <c r="FX4" s="474"/>
      <c r="FY4" s="474"/>
      <c r="FZ4" s="474"/>
      <c r="GA4" s="474"/>
      <c r="GB4" s="474"/>
      <c r="GC4" s="474"/>
      <c r="GD4" s="474"/>
      <c r="GE4" s="474"/>
      <c r="GF4" s="474"/>
      <c r="GG4" s="474"/>
      <c r="GH4" s="474"/>
      <c r="GI4" s="474"/>
      <c r="GJ4" s="474"/>
      <c r="GK4" s="474"/>
      <c r="GL4" s="474"/>
      <c r="GM4" s="474"/>
      <c r="GN4" s="474"/>
      <c r="GO4" s="474"/>
      <c r="GP4" s="474"/>
      <c r="GQ4" s="474"/>
      <c r="GR4" s="474"/>
      <c r="GS4" s="474"/>
      <c r="GT4" s="474"/>
      <c r="GU4" s="474"/>
      <c r="GV4" s="474"/>
      <c r="GW4" s="474"/>
      <c r="GX4" s="474"/>
      <c r="GY4" s="474"/>
      <c r="GZ4" s="474"/>
      <c r="HA4" s="474"/>
      <c r="HB4" s="474"/>
      <c r="HC4" s="474"/>
      <c r="HD4" s="474"/>
      <c r="HE4" s="474"/>
      <c r="HF4" s="474"/>
      <c r="HG4" s="474"/>
      <c r="HH4" s="474"/>
      <c r="HI4" s="474"/>
      <c r="HJ4" s="474"/>
      <c r="HK4" s="474"/>
      <c r="HL4" s="474"/>
      <c r="HM4" s="474"/>
      <c r="HN4" s="474"/>
      <c r="HO4" s="474"/>
      <c r="HP4" s="474"/>
      <c r="HQ4" s="474"/>
      <c r="HR4" s="474"/>
      <c r="HS4" s="474"/>
      <c r="HT4" s="474"/>
      <c r="HU4" s="474"/>
      <c r="HV4" s="474"/>
    </row>
    <row r="5" spans="1:230" s="62" customFormat="1" ht="2.25" customHeight="1">
      <c r="EE5" s="105"/>
      <c r="EF5" s="105"/>
      <c r="EG5" s="105"/>
      <c r="EH5" s="474"/>
      <c r="EI5" s="474"/>
      <c r="EJ5" s="474"/>
      <c r="EK5" s="474"/>
      <c r="EL5" s="474"/>
      <c r="EM5" s="474"/>
      <c r="EN5" s="474"/>
      <c r="EO5" s="474"/>
      <c r="EP5" s="474"/>
      <c r="EQ5" s="474"/>
      <c r="ER5" s="474"/>
      <c r="ES5" s="474"/>
      <c r="ET5" s="474"/>
      <c r="EU5" s="474"/>
      <c r="EV5" s="474"/>
      <c r="EW5" s="474"/>
      <c r="EX5" s="474"/>
      <c r="EY5" s="474"/>
      <c r="EZ5" s="474"/>
      <c r="FA5" s="474"/>
      <c r="FB5" s="474"/>
      <c r="FC5" s="474"/>
      <c r="FD5" s="474"/>
      <c r="FE5" s="474"/>
      <c r="FF5" s="474"/>
      <c r="FG5" s="474"/>
      <c r="FH5" s="474"/>
      <c r="FI5" s="474"/>
      <c r="FJ5" s="474"/>
      <c r="FK5" s="474"/>
      <c r="FL5" s="474"/>
      <c r="FM5" s="474"/>
      <c r="FN5" s="474"/>
      <c r="FO5" s="474"/>
      <c r="FP5" s="474"/>
      <c r="FQ5" s="474"/>
      <c r="FR5" s="474"/>
      <c r="FS5" s="474"/>
      <c r="FT5" s="474"/>
      <c r="FU5" s="474"/>
      <c r="FV5" s="474"/>
      <c r="FW5" s="474"/>
      <c r="FX5" s="474"/>
      <c r="FY5" s="474"/>
      <c r="FZ5" s="474"/>
      <c r="GA5" s="474"/>
      <c r="GB5" s="474"/>
      <c r="GC5" s="474"/>
      <c r="GD5" s="474"/>
      <c r="GE5" s="474"/>
      <c r="GF5" s="474"/>
      <c r="GG5" s="474"/>
      <c r="GH5" s="474"/>
      <c r="GI5" s="474"/>
      <c r="GJ5" s="474"/>
      <c r="GK5" s="474"/>
      <c r="GL5" s="474"/>
      <c r="GM5" s="474"/>
      <c r="GN5" s="474"/>
      <c r="GO5" s="474"/>
      <c r="GP5" s="474"/>
      <c r="GQ5" s="474"/>
      <c r="GR5" s="474"/>
      <c r="GS5" s="474"/>
      <c r="GT5" s="474"/>
      <c r="GU5" s="474"/>
      <c r="GV5" s="474"/>
      <c r="GW5" s="474"/>
      <c r="GX5" s="474"/>
      <c r="GY5" s="474"/>
      <c r="GZ5" s="474"/>
      <c r="HA5" s="474"/>
      <c r="HB5" s="474"/>
      <c r="HC5" s="474"/>
      <c r="HD5" s="474"/>
      <c r="HE5" s="474"/>
      <c r="HF5" s="474"/>
      <c r="HG5" s="474"/>
      <c r="HH5" s="474"/>
      <c r="HI5" s="474"/>
      <c r="HJ5" s="474"/>
      <c r="HK5" s="474"/>
      <c r="HL5" s="474"/>
      <c r="HM5" s="474"/>
      <c r="HN5" s="474"/>
      <c r="HO5" s="474"/>
      <c r="HP5" s="474"/>
      <c r="HQ5" s="474"/>
      <c r="HR5" s="474"/>
      <c r="HS5" s="474"/>
      <c r="HT5" s="474"/>
      <c r="HU5" s="474"/>
      <c r="HV5" s="474"/>
    </row>
    <row r="6" spans="1:230" s="63" customFormat="1" ht="9" customHeight="1"/>
    <row r="7" spans="1:230" s="63" customFormat="1">
      <c r="DR7" s="475" t="s">
        <v>107</v>
      </c>
      <c r="DS7" s="475"/>
      <c r="DT7" s="475"/>
      <c r="DU7" s="475"/>
      <c r="DV7" s="475"/>
      <c r="DW7" s="475"/>
      <c r="DX7" s="475"/>
      <c r="DY7" s="475"/>
      <c r="DZ7" s="475"/>
      <c r="EA7" s="475"/>
      <c r="EB7" s="475"/>
      <c r="EC7" s="475"/>
      <c r="ED7" s="475"/>
      <c r="EE7" s="475"/>
      <c r="EF7" s="475"/>
      <c r="EG7" s="475"/>
      <c r="EH7" s="475"/>
      <c r="EI7" s="475"/>
      <c r="EJ7" s="475"/>
      <c r="EK7" s="475"/>
      <c r="EL7" s="475"/>
      <c r="EM7" s="475"/>
      <c r="EN7" s="475"/>
      <c r="EO7" s="475"/>
      <c r="EP7" s="475"/>
      <c r="EQ7" s="475"/>
      <c r="ER7" s="475"/>
      <c r="ES7" s="475"/>
      <c r="ET7" s="475"/>
      <c r="EU7" s="475"/>
      <c r="EV7" s="475"/>
      <c r="EW7" s="475"/>
      <c r="EX7" s="475"/>
      <c r="EY7" s="475"/>
      <c r="EZ7" s="475"/>
      <c r="FA7" s="475"/>
      <c r="FB7" s="475"/>
      <c r="FC7" s="475"/>
      <c r="FD7" s="475"/>
      <c r="FE7" s="475"/>
      <c r="FF7" s="475"/>
      <c r="FG7" s="475"/>
      <c r="FH7" s="475"/>
      <c r="FI7" s="475"/>
      <c r="FJ7" s="475"/>
      <c r="FK7" s="475"/>
      <c r="FL7" s="475"/>
      <c r="FM7" s="475"/>
      <c r="FN7" s="475"/>
      <c r="FO7" s="475"/>
      <c r="FP7" s="475"/>
      <c r="FQ7" s="475"/>
      <c r="FR7" s="475"/>
      <c r="FS7" s="475"/>
      <c r="FT7" s="475"/>
      <c r="FU7" s="475"/>
      <c r="FV7" s="475"/>
      <c r="FW7" s="475"/>
      <c r="FX7" s="475"/>
      <c r="FY7" s="475"/>
      <c r="FZ7" s="475"/>
      <c r="GA7" s="475"/>
      <c r="GB7" s="475"/>
      <c r="GC7" s="475"/>
      <c r="GD7" s="475"/>
      <c r="GE7" s="475"/>
      <c r="GF7" s="475"/>
      <c r="GG7" s="475"/>
      <c r="GH7" s="475"/>
      <c r="GI7" s="475"/>
      <c r="GJ7" s="475"/>
      <c r="GK7" s="475"/>
      <c r="GL7" s="475"/>
      <c r="GM7" s="475"/>
      <c r="GN7" s="475"/>
      <c r="GO7" s="475"/>
      <c r="GP7" s="475"/>
      <c r="GQ7" s="475"/>
      <c r="GR7" s="475"/>
      <c r="GS7" s="475"/>
      <c r="GT7" s="475"/>
      <c r="GU7" s="475"/>
      <c r="GV7" s="475"/>
      <c r="GW7" s="475"/>
      <c r="GX7" s="475"/>
      <c r="GY7" s="475"/>
      <c r="GZ7" s="475"/>
      <c r="HA7" s="475"/>
      <c r="HB7" s="475"/>
      <c r="HC7" s="475"/>
      <c r="HD7" s="475"/>
      <c r="HE7" s="475"/>
      <c r="HF7" s="475"/>
      <c r="HG7" s="475"/>
      <c r="HH7" s="475"/>
      <c r="HI7" s="475"/>
      <c r="HJ7" s="475"/>
      <c r="HK7" s="475"/>
      <c r="HL7" s="475"/>
      <c r="HM7" s="475"/>
      <c r="HN7" s="475"/>
      <c r="HO7" s="475"/>
      <c r="HP7" s="475"/>
      <c r="HQ7" s="475"/>
      <c r="HR7" s="475"/>
      <c r="HS7" s="475"/>
      <c r="HT7" s="475"/>
      <c r="HU7" s="475"/>
      <c r="HV7" s="475"/>
    </row>
    <row r="8" spans="1:230" s="63" customFormat="1">
      <c r="DR8" s="390"/>
      <c r="DS8" s="390"/>
      <c r="DT8" s="390"/>
      <c r="DU8" s="390"/>
      <c r="DV8" s="390"/>
      <c r="DW8" s="390"/>
      <c r="DX8" s="390"/>
      <c r="DY8" s="390"/>
      <c r="DZ8" s="390"/>
      <c r="EA8" s="390"/>
      <c r="EB8" s="390"/>
      <c r="EC8" s="390"/>
      <c r="ED8" s="390"/>
      <c r="EE8" s="390"/>
      <c r="EF8" s="390"/>
      <c r="EG8" s="390"/>
      <c r="EH8" s="390"/>
      <c r="EI8" s="390"/>
      <c r="EJ8" s="390"/>
      <c r="EK8" s="390"/>
      <c r="EL8" s="390"/>
      <c r="EM8" s="390"/>
      <c r="EN8" s="390"/>
      <c r="EO8" s="390"/>
      <c r="EP8" s="390"/>
      <c r="EQ8" s="390"/>
      <c r="ER8" s="390"/>
      <c r="ES8" s="390"/>
      <c r="ET8" s="390"/>
      <c r="EU8" s="390"/>
      <c r="EV8" s="390"/>
      <c r="EW8" s="390"/>
      <c r="EX8" s="390"/>
      <c r="EY8" s="390"/>
      <c r="EZ8" s="390"/>
      <c r="FA8" s="390"/>
      <c r="FB8" s="390"/>
      <c r="FC8" s="390"/>
      <c r="FD8" s="390"/>
      <c r="FE8" s="390"/>
      <c r="FF8" s="390"/>
      <c r="FG8" s="390"/>
      <c r="FH8" s="390"/>
      <c r="FI8" s="390"/>
      <c r="FJ8" s="390"/>
      <c r="FK8" s="390"/>
      <c r="FL8" s="390"/>
      <c r="FM8" s="390"/>
      <c r="FN8" s="390"/>
      <c r="FO8" s="390"/>
      <c r="FP8" s="390"/>
      <c r="FQ8" s="390"/>
      <c r="FR8" s="390"/>
      <c r="FS8" s="390"/>
      <c r="FT8" s="390"/>
      <c r="FU8" s="390"/>
      <c r="FV8" s="390"/>
      <c r="FW8" s="390"/>
      <c r="FX8" s="390"/>
      <c r="FY8" s="390"/>
      <c r="FZ8" s="390"/>
      <c r="GA8" s="390"/>
      <c r="GB8" s="390"/>
      <c r="GC8" s="390"/>
      <c r="GD8" s="390"/>
      <c r="GE8" s="390"/>
      <c r="GF8" s="390"/>
      <c r="GG8" s="390"/>
      <c r="GH8" s="390"/>
      <c r="GI8" s="390"/>
      <c r="GJ8" s="390"/>
      <c r="GK8" s="390"/>
      <c r="GL8" s="390"/>
      <c r="GM8" s="390"/>
      <c r="GN8" s="390"/>
      <c r="GO8" s="390"/>
      <c r="GP8" s="390"/>
      <c r="GQ8" s="390"/>
      <c r="GR8" s="390"/>
      <c r="GS8" s="390"/>
      <c r="GT8" s="390"/>
      <c r="GU8" s="390"/>
      <c r="GV8" s="390"/>
      <c r="GW8" s="390"/>
      <c r="GX8" s="390"/>
      <c r="GY8" s="390"/>
      <c r="GZ8" s="390"/>
      <c r="HA8" s="390"/>
      <c r="HB8" s="390"/>
      <c r="HC8" s="390"/>
      <c r="HD8" s="390"/>
      <c r="HE8" s="390"/>
      <c r="HF8" s="390"/>
      <c r="HG8" s="390"/>
      <c r="HH8" s="390"/>
      <c r="HI8" s="390"/>
      <c r="HJ8" s="390"/>
      <c r="HK8" s="390"/>
      <c r="HL8" s="390"/>
      <c r="HM8" s="390"/>
      <c r="HN8" s="390"/>
      <c r="HO8" s="390"/>
      <c r="HP8" s="390"/>
      <c r="HQ8" s="390"/>
      <c r="HR8" s="390"/>
      <c r="HS8" s="390"/>
      <c r="HT8" s="390"/>
      <c r="HU8" s="390"/>
      <c r="HV8" s="390"/>
    </row>
    <row r="9" spans="1:230" s="64" customFormat="1" ht="11.25">
      <c r="DR9" s="476" t="s">
        <v>250</v>
      </c>
      <c r="DS9" s="476"/>
      <c r="DT9" s="476"/>
      <c r="DU9" s="476"/>
      <c r="DV9" s="476"/>
      <c r="DW9" s="476"/>
      <c r="DX9" s="476"/>
      <c r="DY9" s="476"/>
      <c r="DZ9" s="476"/>
      <c r="EA9" s="476"/>
      <c r="EB9" s="476"/>
      <c r="EC9" s="476"/>
      <c r="ED9" s="476"/>
      <c r="EE9" s="476"/>
      <c r="EF9" s="476"/>
      <c r="EG9" s="476"/>
      <c r="EH9" s="476"/>
      <c r="EI9" s="476"/>
      <c r="EJ9" s="476"/>
      <c r="EK9" s="476"/>
      <c r="EL9" s="476"/>
      <c r="EM9" s="476"/>
      <c r="EN9" s="476"/>
      <c r="EO9" s="476"/>
      <c r="EP9" s="476"/>
      <c r="EQ9" s="476"/>
      <c r="ER9" s="476"/>
      <c r="ES9" s="476"/>
      <c r="ET9" s="476"/>
      <c r="EU9" s="476"/>
      <c r="EV9" s="476"/>
      <c r="EW9" s="476"/>
      <c r="EX9" s="476"/>
      <c r="EY9" s="476"/>
      <c r="EZ9" s="476"/>
      <c r="FA9" s="476"/>
      <c r="FB9" s="476"/>
      <c r="FC9" s="476"/>
      <c r="FD9" s="476"/>
      <c r="FE9" s="476"/>
      <c r="FF9" s="476"/>
      <c r="FG9" s="476"/>
      <c r="FH9" s="476"/>
      <c r="FI9" s="476"/>
      <c r="FJ9" s="476"/>
      <c r="FK9" s="476"/>
      <c r="FL9" s="476"/>
      <c r="FM9" s="476"/>
      <c r="FN9" s="476"/>
      <c r="FO9" s="476"/>
      <c r="FP9" s="476"/>
      <c r="FQ9" s="476"/>
      <c r="FR9" s="476"/>
      <c r="FS9" s="476"/>
      <c r="FT9" s="476"/>
      <c r="FU9" s="476"/>
      <c r="FV9" s="476"/>
      <c r="FW9" s="476"/>
      <c r="FX9" s="476"/>
      <c r="FY9" s="476"/>
      <c r="FZ9" s="476"/>
      <c r="GA9" s="476"/>
      <c r="GB9" s="476"/>
      <c r="GC9" s="476"/>
      <c r="GD9" s="476"/>
      <c r="GE9" s="476"/>
      <c r="GF9" s="476"/>
      <c r="GG9" s="476"/>
      <c r="GH9" s="476"/>
      <c r="GI9" s="476"/>
      <c r="GJ9" s="476"/>
      <c r="GK9" s="476"/>
      <c r="GL9" s="476"/>
      <c r="GM9" s="476"/>
      <c r="GN9" s="476"/>
      <c r="GO9" s="476"/>
      <c r="GP9" s="476"/>
      <c r="GQ9" s="476"/>
      <c r="GR9" s="476"/>
      <c r="GS9" s="476"/>
      <c r="GT9" s="476"/>
      <c r="GU9" s="476"/>
      <c r="GV9" s="476"/>
      <c r="GW9" s="476"/>
      <c r="GX9" s="476"/>
      <c r="GY9" s="476"/>
      <c r="GZ9" s="476"/>
      <c r="HA9" s="476"/>
      <c r="HB9" s="476"/>
      <c r="HC9" s="476"/>
      <c r="HD9" s="476"/>
      <c r="HE9" s="476"/>
      <c r="HF9" s="476"/>
      <c r="HG9" s="476"/>
      <c r="HH9" s="476"/>
      <c r="HI9" s="476"/>
      <c r="HJ9" s="476"/>
      <c r="HK9" s="476"/>
      <c r="HL9" s="476"/>
      <c r="HM9" s="476"/>
      <c r="HN9" s="476"/>
      <c r="HO9" s="476"/>
      <c r="HP9" s="476"/>
      <c r="HQ9" s="476"/>
      <c r="HR9" s="476"/>
      <c r="HS9" s="476"/>
      <c r="HT9" s="476"/>
      <c r="HU9" s="476"/>
      <c r="HV9" s="476"/>
    </row>
    <row r="10" spans="1:230" s="63" customFormat="1">
      <c r="DR10" s="390"/>
      <c r="DS10" s="390"/>
      <c r="DT10" s="390"/>
      <c r="DU10" s="390"/>
      <c r="DV10" s="390"/>
      <c r="DW10" s="390"/>
      <c r="DX10" s="390"/>
      <c r="DY10" s="390"/>
      <c r="DZ10" s="390"/>
      <c r="EA10" s="390"/>
      <c r="EB10" s="390"/>
      <c r="EC10" s="390"/>
      <c r="ED10" s="390"/>
      <c r="EE10" s="390"/>
      <c r="EF10" s="390"/>
      <c r="EG10" s="390"/>
      <c r="EH10" s="390"/>
      <c r="EI10" s="390"/>
      <c r="EJ10" s="390"/>
      <c r="EK10" s="390"/>
      <c r="EL10" s="390"/>
      <c r="EM10" s="390"/>
      <c r="EN10" s="390"/>
      <c r="EO10" s="390"/>
      <c r="EP10" s="390"/>
      <c r="EQ10" s="390"/>
      <c r="ER10" s="390"/>
      <c r="ES10" s="390"/>
      <c r="ET10" s="390"/>
      <c r="EU10" s="390"/>
      <c r="EV10" s="390"/>
      <c r="EW10" s="390"/>
      <c r="EX10" s="390"/>
      <c r="EY10" s="390"/>
      <c r="EZ10" s="390"/>
      <c r="FA10" s="390"/>
      <c r="FB10" s="390"/>
      <c r="FC10" s="390"/>
      <c r="FD10" s="390"/>
      <c r="FE10" s="390"/>
      <c r="FF10" s="390"/>
      <c r="FG10" s="390"/>
      <c r="FH10" s="390"/>
      <c r="FI10" s="390"/>
      <c r="FJ10" s="390"/>
      <c r="FK10" s="390"/>
      <c r="FL10" s="390"/>
      <c r="FM10" s="390"/>
      <c r="FN10" s="390"/>
      <c r="FO10" s="390"/>
      <c r="FP10" s="390"/>
      <c r="FQ10" s="390"/>
      <c r="FR10" s="390"/>
      <c r="FS10" s="390"/>
      <c r="FT10" s="390"/>
      <c r="FU10" s="390"/>
      <c r="FV10" s="390"/>
      <c r="FW10" s="390"/>
      <c r="FX10" s="390"/>
      <c r="FY10" s="390"/>
      <c r="FZ10" s="390"/>
      <c r="GA10" s="390"/>
      <c r="GB10" s="390"/>
      <c r="GC10" s="390"/>
      <c r="GD10" s="390"/>
      <c r="GE10" s="390"/>
      <c r="GF10" s="390"/>
      <c r="GG10" s="390"/>
      <c r="GH10" s="390"/>
      <c r="GI10" s="390"/>
      <c r="GJ10" s="390"/>
      <c r="GK10" s="390"/>
      <c r="GL10" s="390"/>
      <c r="GM10" s="390"/>
      <c r="GN10" s="390"/>
      <c r="GO10" s="390"/>
      <c r="GP10" s="390"/>
      <c r="GQ10" s="390"/>
      <c r="GR10" s="390"/>
      <c r="GS10" s="390"/>
      <c r="GT10" s="390"/>
      <c r="GU10" s="390"/>
      <c r="GV10" s="390"/>
      <c r="GW10" s="390"/>
      <c r="GX10" s="390"/>
      <c r="GY10" s="390"/>
      <c r="GZ10" s="390"/>
      <c r="HA10" s="390"/>
      <c r="HB10" s="390"/>
      <c r="HC10" s="390"/>
      <c r="HD10" s="390"/>
      <c r="HE10" s="390"/>
      <c r="HF10" s="390"/>
      <c r="HG10" s="390"/>
      <c r="HH10" s="390"/>
      <c r="HI10" s="390"/>
      <c r="HJ10" s="390"/>
      <c r="HK10" s="390"/>
      <c r="HL10" s="390"/>
      <c r="HM10" s="390"/>
      <c r="HN10" s="390"/>
      <c r="HO10" s="390"/>
      <c r="HP10" s="390"/>
      <c r="HQ10" s="390"/>
      <c r="HR10" s="390"/>
      <c r="HS10" s="390"/>
      <c r="HT10" s="390"/>
      <c r="HU10" s="390"/>
      <c r="HV10" s="390"/>
    </row>
    <row r="11" spans="1:230" s="64" customFormat="1" ht="11.25">
      <c r="DR11" s="476" t="s">
        <v>251</v>
      </c>
      <c r="DS11" s="476"/>
      <c r="DT11" s="476"/>
      <c r="DU11" s="476"/>
      <c r="DV11" s="476"/>
      <c r="DW11" s="476"/>
      <c r="DX11" s="476"/>
      <c r="DY11" s="476"/>
      <c r="DZ11" s="476"/>
      <c r="EA11" s="476"/>
      <c r="EB11" s="476"/>
      <c r="EC11" s="476"/>
      <c r="ED11" s="476"/>
      <c r="EE11" s="476"/>
      <c r="EF11" s="476"/>
      <c r="EG11" s="476"/>
      <c r="EH11" s="476"/>
      <c r="EI11" s="476"/>
      <c r="EJ11" s="476"/>
      <c r="EK11" s="476"/>
      <c r="EL11" s="476"/>
      <c r="EM11" s="476"/>
      <c r="EN11" s="476"/>
      <c r="EO11" s="476"/>
      <c r="EP11" s="476"/>
      <c r="EQ11" s="476"/>
      <c r="ER11" s="476"/>
      <c r="ES11" s="476"/>
      <c r="ET11" s="476"/>
      <c r="EU11" s="476"/>
      <c r="EV11" s="476"/>
      <c r="EW11" s="476"/>
      <c r="EX11" s="476"/>
      <c r="EY11" s="476"/>
      <c r="EZ11" s="476"/>
      <c r="FA11" s="476"/>
      <c r="FB11" s="476"/>
      <c r="FC11" s="476"/>
      <c r="FD11" s="476"/>
      <c r="FE11" s="476"/>
      <c r="FF11" s="476"/>
      <c r="FG11" s="476"/>
      <c r="FH11" s="476"/>
      <c r="FI11" s="476"/>
      <c r="FJ11" s="476"/>
      <c r="FK11" s="476"/>
      <c r="FL11" s="476"/>
      <c r="FM11" s="476"/>
      <c r="FN11" s="476"/>
      <c r="FO11" s="476"/>
      <c r="FP11" s="476"/>
      <c r="FQ11" s="476"/>
      <c r="FR11" s="476"/>
      <c r="FS11" s="476"/>
      <c r="FT11" s="476"/>
      <c r="FU11" s="476"/>
      <c r="FV11" s="476"/>
      <c r="FW11" s="476"/>
      <c r="FX11" s="476"/>
      <c r="FY11" s="476"/>
      <c r="FZ11" s="476"/>
      <c r="GA11" s="476"/>
      <c r="GB11" s="476"/>
      <c r="GC11" s="476"/>
      <c r="GD11" s="476"/>
      <c r="GE11" s="476"/>
      <c r="GF11" s="476"/>
      <c r="GG11" s="476"/>
      <c r="GH11" s="476"/>
      <c r="GI11" s="476"/>
      <c r="GJ11" s="476"/>
      <c r="GK11" s="476"/>
      <c r="GL11" s="476"/>
      <c r="GM11" s="476"/>
      <c r="GN11" s="476"/>
      <c r="GO11" s="476"/>
      <c r="GP11" s="476"/>
      <c r="GQ11" s="476"/>
      <c r="GR11" s="476"/>
      <c r="GS11" s="476"/>
      <c r="GT11" s="476"/>
      <c r="GU11" s="476"/>
      <c r="GV11" s="476"/>
      <c r="GW11" s="476"/>
      <c r="GX11" s="476"/>
      <c r="GY11" s="476"/>
      <c r="GZ11" s="476"/>
      <c r="HA11" s="476"/>
      <c r="HB11" s="476"/>
      <c r="HC11" s="476"/>
      <c r="HD11" s="476"/>
      <c r="HE11" s="476"/>
      <c r="HF11" s="476"/>
      <c r="HG11" s="476"/>
      <c r="HH11" s="476"/>
      <c r="HI11" s="476"/>
      <c r="HJ11" s="476"/>
      <c r="HK11" s="476"/>
      <c r="HL11" s="476"/>
      <c r="HM11" s="476"/>
      <c r="HN11" s="476"/>
      <c r="HO11" s="476"/>
      <c r="HP11" s="476"/>
      <c r="HQ11" s="476"/>
      <c r="HR11" s="476"/>
      <c r="HS11" s="476"/>
      <c r="HT11" s="476"/>
      <c r="HU11" s="476"/>
      <c r="HV11" s="476"/>
    </row>
    <row r="12" spans="1:230" s="63" customFormat="1">
      <c r="DR12" s="390"/>
      <c r="DS12" s="390"/>
      <c r="DT12" s="390"/>
      <c r="DU12" s="390"/>
      <c r="DV12" s="390"/>
      <c r="DW12" s="390"/>
      <c r="DX12" s="390"/>
      <c r="DY12" s="390"/>
      <c r="DZ12" s="390"/>
      <c r="EA12" s="390"/>
      <c r="EB12" s="390"/>
      <c r="EC12" s="390"/>
      <c r="ED12" s="390"/>
      <c r="EE12" s="390"/>
      <c r="EF12" s="390"/>
      <c r="EG12" s="390"/>
      <c r="EH12" s="390"/>
      <c r="EI12" s="390"/>
      <c r="EJ12" s="390"/>
      <c r="EK12" s="390"/>
      <c r="EL12" s="390"/>
      <c r="EM12" s="390"/>
      <c r="EN12" s="390"/>
      <c r="EO12" s="390"/>
      <c r="EP12" s="390"/>
      <c r="EQ12" s="390"/>
      <c r="ER12" s="390"/>
      <c r="ES12" s="390"/>
      <c r="ET12" s="390"/>
      <c r="EU12" s="390"/>
      <c r="EV12" s="390"/>
      <c r="EW12" s="390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390"/>
      <c r="FI12" s="390"/>
      <c r="FJ12" s="390"/>
      <c r="FK12" s="390"/>
      <c r="FL12" s="390"/>
      <c r="FM12" s="390"/>
      <c r="FN12" s="390"/>
      <c r="FO12" s="390"/>
      <c r="FP12" s="390"/>
      <c r="FQ12" s="390"/>
      <c r="FR12" s="390"/>
      <c r="FS12" s="390"/>
      <c r="FT12" s="390"/>
      <c r="FU12" s="390"/>
      <c r="FV12" s="390"/>
      <c r="FW12" s="390"/>
      <c r="FX12" s="390"/>
      <c r="FY12" s="390"/>
      <c r="FZ12" s="390"/>
      <c r="GA12" s="390"/>
      <c r="GB12" s="390"/>
      <c r="GC12" s="390"/>
      <c r="GD12" s="390"/>
      <c r="GE12" s="390"/>
      <c r="GF12" s="390"/>
      <c r="GG12" s="390"/>
      <c r="GH12" s="390"/>
      <c r="GI12" s="390"/>
      <c r="GJ12" s="390"/>
      <c r="GK12" s="390"/>
      <c r="GL12" s="390"/>
      <c r="GM12" s="390"/>
      <c r="GN12" s="390"/>
      <c r="GO12" s="390"/>
      <c r="GP12" s="390"/>
      <c r="GQ12" s="390"/>
      <c r="GR12" s="390"/>
      <c r="GS12" s="390"/>
      <c r="GT12" s="390"/>
      <c r="GU12" s="390"/>
      <c r="GV12" s="390"/>
      <c r="GW12" s="390"/>
      <c r="GX12" s="390"/>
      <c r="GY12" s="390"/>
      <c r="GZ12" s="390"/>
      <c r="HA12" s="390"/>
      <c r="HB12" s="390"/>
      <c r="HC12" s="390"/>
      <c r="HD12" s="390"/>
      <c r="HE12" s="390"/>
      <c r="HF12" s="390"/>
      <c r="HG12" s="390"/>
      <c r="HH12" s="390"/>
      <c r="HI12" s="390"/>
      <c r="HJ12" s="390"/>
      <c r="HK12" s="390"/>
      <c r="HL12" s="390"/>
      <c r="HM12" s="390"/>
      <c r="HN12" s="390"/>
      <c r="HO12" s="390"/>
      <c r="HP12" s="390"/>
      <c r="HQ12" s="390"/>
      <c r="HR12" s="390"/>
      <c r="HS12" s="390"/>
      <c r="HT12" s="390"/>
      <c r="HU12" s="390"/>
      <c r="HV12" s="390"/>
    </row>
    <row r="13" spans="1:230" s="64" customFormat="1" ht="11.25">
      <c r="DR13" s="476" t="s">
        <v>252</v>
      </c>
      <c r="DS13" s="476"/>
      <c r="DT13" s="476"/>
      <c r="DU13" s="476"/>
      <c r="DV13" s="476"/>
      <c r="DW13" s="476"/>
      <c r="DX13" s="476"/>
      <c r="DY13" s="476"/>
      <c r="DZ13" s="476"/>
      <c r="EA13" s="476"/>
      <c r="EB13" s="476"/>
      <c r="EC13" s="476"/>
      <c r="ED13" s="476"/>
      <c r="EE13" s="476"/>
      <c r="EF13" s="476"/>
      <c r="EG13" s="476"/>
      <c r="EH13" s="476"/>
      <c r="EI13" s="476"/>
      <c r="EJ13" s="476"/>
      <c r="EK13" s="476"/>
      <c r="EL13" s="476"/>
      <c r="EM13" s="476"/>
      <c r="EN13" s="476"/>
      <c r="EO13" s="476"/>
      <c r="EP13" s="476"/>
      <c r="EQ13" s="476"/>
      <c r="ER13" s="476"/>
      <c r="ES13" s="476"/>
      <c r="ET13" s="476"/>
      <c r="EU13" s="476"/>
      <c r="EV13" s="476"/>
      <c r="EW13" s="476"/>
      <c r="FH13" s="476" t="s">
        <v>253</v>
      </c>
      <c r="FI13" s="476"/>
      <c r="FJ13" s="476"/>
      <c r="FK13" s="476"/>
      <c r="FL13" s="476"/>
      <c r="FM13" s="476"/>
      <c r="FN13" s="476"/>
      <c r="FO13" s="476"/>
      <c r="FP13" s="476"/>
      <c r="FQ13" s="476"/>
      <c r="FR13" s="476"/>
      <c r="FS13" s="476"/>
      <c r="FT13" s="476"/>
      <c r="FU13" s="476"/>
      <c r="FV13" s="476"/>
      <c r="FW13" s="476"/>
      <c r="FX13" s="476"/>
      <c r="FY13" s="476"/>
      <c r="FZ13" s="476"/>
      <c r="GA13" s="476"/>
      <c r="GB13" s="476"/>
      <c r="GC13" s="476"/>
      <c r="GD13" s="476"/>
      <c r="GE13" s="476"/>
      <c r="GF13" s="476"/>
      <c r="GG13" s="476"/>
      <c r="GH13" s="476"/>
      <c r="GI13" s="476"/>
      <c r="GJ13" s="476"/>
      <c r="GK13" s="476"/>
      <c r="GL13" s="476"/>
      <c r="GM13" s="476"/>
      <c r="GN13" s="476"/>
      <c r="GO13" s="476"/>
      <c r="GP13" s="476"/>
      <c r="GQ13" s="476"/>
      <c r="GR13" s="476"/>
      <c r="GS13" s="476"/>
      <c r="GT13" s="476"/>
      <c r="GU13" s="476"/>
      <c r="GV13" s="476"/>
      <c r="GW13" s="476"/>
      <c r="GX13" s="476"/>
      <c r="GY13" s="476"/>
      <c r="GZ13" s="476"/>
      <c r="HA13" s="476"/>
      <c r="HB13" s="476"/>
      <c r="HC13" s="476"/>
      <c r="HD13" s="476"/>
      <c r="HE13" s="476"/>
      <c r="HF13" s="476"/>
      <c r="HG13" s="476"/>
      <c r="HH13" s="476"/>
      <c r="HI13" s="476"/>
      <c r="HJ13" s="476"/>
      <c r="HK13" s="476"/>
      <c r="HL13" s="476"/>
      <c r="HM13" s="476"/>
      <c r="HN13" s="476"/>
      <c r="HO13" s="476"/>
      <c r="HP13" s="476"/>
      <c r="HQ13" s="476"/>
      <c r="HR13" s="476"/>
      <c r="HS13" s="476"/>
      <c r="HT13" s="476"/>
      <c r="HU13" s="476"/>
      <c r="HV13" s="476"/>
    </row>
    <row r="14" spans="1:230" s="63" customFormat="1" ht="3" customHeight="1"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</row>
    <row r="15" spans="1:230" s="63" customFormat="1">
      <c r="DR15" s="383" t="s">
        <v>254</v>
      </c>
      <c r="DS15" s="383"/>
      <c r="DT15" s="384"/>
      <c r="DU15" s="384"/>
      <c r="DV15" s="384"/>
      <c r="DW15" s="384"/>
      <c r="DX15" s="385" t="s">
        <v>254</v>
      </c>
      <c r="DY15" s="385"/>
      <c r="DZ15" s="384"/>
      <c r="EA15" s="384"/>
      <c r="EB15" s="384"/>
      <c r="EC15" s="384"/>
      <c r="ED15" s="384"/>
      <c r="EE15" s="384"/>
      <c r="EF15" s="384"/>
      <c r="EG15" s="384"/>
      <c r="EH15" s="384"/>
      <c r="EI15" s="384"/>
      <c r="EJ15" s="384"/>
      <c r="EK15" s="384"/>
      <c r="EL15" s="384"/>
      <c r="EM15" s="384"/>
      <c r="EN15" s="383">
        <v>20</v>
      </c>
      <c r="EO15" s="383"/>
      <c r="EP15" s="383"/>
      <c r="EQ15" s="383"/>
      <c r="ER15" s="386"/>
      <c r="ES15" s="386"/>
      <c r="ET15" s="386"/>
      <c r="EU15" s="382" t="s">
        <v>255</v>
      </c>
      <c r="EV15" s="382"/>
      <c r="EW15" s="382"/>
      <c r="EZ15" s="66"/>
      <c r="FA15" s="66"/>
      <c r="FB15" s="66"/>
      <c r="FC15" s="66"/>
      <c r="FD15" s="66"/>
      <c r="FE15" s="66"/>
      <c r="FF15" s="67"/>
      <c r="FG15" s="68"/>
    </row>
    <row r="16" spans="1:230" s="69" customFormat="1" ht="12.75" customHeight="1" thickBo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477" t="s">
        <v>256</v>
      </c>
      <c r="HD16" s="478"/>
      <c r="HE16" s="478"/>
      <c r="HF16" s="478"/>
      <c r="HG16" s="478"/>
      <c r="HH16" s="478"/>
      <c r="HI16" s="478"/>
      <c r="HJ16" s="478"/>
      <c r="HK16" s="478"/>
      <c r="HL16" s="478"/>
      <c r="HM16" s="478"/>
      <c r="HN16" s="478"/>
      <c r="HO16" s="478"/>
      <c r="HP16" s="478"/>
      <c r="HQ16" s="478"/>
      <c r="HR16" s="478"/>
      <c r="HS16" s="478"/>
      <c r="HT16" s="478"/>
      <c r="HU16" s="478"/>
      <c r="HV16" s="479"/>
    </row>
    <row r="17" spans="1:230" s="69" customFormat="1" ht="12.75" customHeight="1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L17" s="480" t="s">
        <v>257</v>
      </c>
      <c r="BM17" s="480"/>
      <c r="BN17" s="480"/>
      <c r="BO17" s="480"/>
      <c r="BP17" s="480"/>
      <c r="BQ17" s="480"/>
      <c r="BR17" s="480"/>
      <c r="BS17" s="480"/>
      <c r="BT17" s="480"/>
      <c r="BU17" s="480"/>
      <c r="BV17" s="480"/>
      <c r="BW17" s="480"/>
      <c r="BX17" s="480"/>
      <c r="BY17" s="480"/>
      <c r="BZ17" s="480"/>
      <c r="CA17" s="480"/>
      <c r="CB17" s="480"/>
      <c r="CC17" s="480"/>
      <c r="CD17" s="480"/>
      <c r="CE17" s="480"/>
      <c r="CF17" s="480"/>
      <c r="CG17" s="480"/>
      <c r="CH17" s="480"/>
      <c r="CI17" s="480"/>
      <c r="CJ17" s="480"/>
      <c r="CK17" s="480"/>
      <c r="CL17" s="480"/>
      <c r="CM17" s="480"/>
      <c r="CN17" s="480"/>
      <c r="CO17" s="480"/>
      <c r="CP17" s="480"/>
      <c r="CQ17" s="480"/>
      <c r="CR17" s="480"/>
      <c r="CS17" s="480"/>
      <c r="CT17" s="480"/>
      <c r="CU17" s="480"/>
      <c r="CV17" s="480"/>
      <c r="CW17" s="480"/>
      <c r="CX17" s="480"/>
      <c r="CY17" s="480"/>
      <c r="CZ17" s="480"/>
      <c r="DA17" s="480"/>
      <c r="DB17" s="480"/>
      <c r="DC17" s="480"/>
      <c r="DD17" s="480"/>
      <c r="DE17" s="480"/>
      <c r="DF17" s="480"/>
      <c r="DG17" s="480"/>
      <c r="DH17" s="480"/>
      <c r="DI17" s="480"/>
      <c r="DJ17" s="480"/>
      <c r="DK17" s="480"/>
      <c r="DL17" s="480"/>
      <c r="DM17" s="480"/>
      <c r="DN17" s="480"/>
      <c r="DO17" s="480"/>
      <c r="DP17" s="480"/>
      <c r="DQ17" s="480"/>
      <c r="DR17" s="480"/>
      <c r="DS17" s="480"/>
      <c r="DT17" s="480"/>
      <c r="DU17" s="480"/>
      <c r="DV17" s="480"/>
      <c r="DW17" s="480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481" t="s">
        <v>258</v>
      </c>
      <c r="GK17" s="481"/>
      <c r="GL17" s="481"/>
      <c r="GM17" s="481"/>
      <c r="GN17" s="481"/>
      <c r="GO17" s="481"/>
      <c r="GP17" s="481"/>
      <c r="GQ17" s="481"/>
      <c r="GR17" s="481"/>
      <c r="GS17" s="481"/>
      <c r="GT17" s="481"/>
      <c r="GU17" s="481"/>
      <c r="GV17" s="481"/>
      <c r="GW17" s="481"/>
      <c r="GX17" s="481"/>
      <c r="GY17" s="481"/>
      <c r="GZ17" s="481"/>
      <c r="HA17" s="481"/>
      <c r="HB17" s="70"/>
      <c r="HC17" s="482" t="s">
        <v>259</v>
      </c>
      <c r="HD17" s="483"/>
      <c r="HE17" s="483"/>
      <c r="HF17" s="483"/>
      <c r="HG17" s="483"/>
      <c r="HH17" s="483"/>
      <c r="HI17" s="483"/>
      <c r="HJ17" s="483"/>
      <c r="HK17" s="483"/>
      <c r="HL17" s="483"/>
      <c r="HM17" s="483"/>
      <c r="HN17" s="483"/>
      <c r="HO17" s="483"/>
      <c r="HP17" s="483"/>
      <c r="HQ17" s="483"/>
      <c r="HR17" s="483"/>
      <c r="HS17" s="483"/>
      <c r="HT17" s="483"/>
      <c r="HU17" s="483"/>
      <c r="HV17" s="484"/>
    </row>
    <row r="18" spans="1:230" s="69" customFormat="1" ht="12.7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BL18" s="488" t="s">
        <v>260</v>
      </c>
      <c r="BM18" s="488"/>
      <c r="BN18" s="488"/>
      <c r="BO18" s="488"/>
      <c r="BP18" s="488"/>
      <c r="BQ18" s="488"/>
      <c r="BR18" s="488"/>
      <c r="BS18" s="488"/>
      <c r="BT18" s="488"/>
      <c r="BU18" s="488"/>
      <c r="BV18" s="488"/>
      <c r="BW18" s="488"/>
      <c r="BX18" s="488"/>
      <c r="BY18" s="488"/>
      <c r="BZ18" s="488"/>
      <c r="CA18" s="488"/>
      <c r="CB18" s="488"/>
      <c r="CC18" s="488"/>
      <c r="CD18" s="488"/>
      <c r="CE18" s="488"/>
      <c r="CF18" s="488"/>
      <c r="CG18" s="488"/>
      <c r="CH18" s="488"/>
      <c r="CI18" s="488"/>
      <c r="CJ18" s="488"/>
      <c r="CK18" s="488"/>
      <c r="CL18" s="488"/>
      <c r="CM18" s="488"/>
      <c r="CN18" s="488"/>
      <c r="CO18" s="488"/>
      <c r="CP18" s="488"/>
      <c r="CQ18" s="488"/>
      <c r="CR18" s="488"/>
      <c r="CS18" s="488"/>
      <c r="CT18" s="488"/>
      <c r="CU18" s="488"/>
      <c r="CV18" s="488"/>
      <c r="CW18" s="488"/>
      <c r="CX18" s="488"/>
      <c r="CY18" s="488"/>
      <c r="CZ18" s="488"/>
      <c r="DA18" s="488"/>
      <c r="DB18" s="488"/>
      <c r="DC18" s="488"/>
      <c r="DD18" s="488"/>
      <c r="DE18" s="488"/>
      <c r="DF18" s="488"/>
      <c r="DG18" s="488"/>
      <c r="DH18" s="488"/>
      <c r="DI18" s="488"/>
      <c r="DJ18" s="488"/>
      <c r="DK18" s="488"/>
      <c r="DL18" s="488"/>
      <c r="DM18" s="488"/>
      <c r="DN18" s="488"/>
      <c r="DO18" s="488"/>
      <c r="DP18" s="488"/>
      <c r="DQ18" s="489"/>
      <c r="DR18" s="489"/>
      <c r="DS18" s="489"/>
      <c r="DT18" s="490" t="s">
        <v>261</v>
      </c>
      <c r="DU18" s="490"/>
      <c r="DV18" s="490"/>
      <c r="DW18" s="490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481"/>
      <c r="GK18" s="481"/>
      <c r="GL18" s="481"/>
      <c r="GM18" s="481"/>
      <c r="GN18" s="481"/>
      <c r="GO18" s="481"/>
      <c r="GP18" s="481"/>
      <c r="GQ18" s="481"/>
      <c r="GR18" s="481"/>
      <c r="GS18" s="481"/>
      <c r="GT18" s="481"/>
      <c r="GU18" s="481"/>
      <c r="GV18" s="481"/>
      <c r="GW18" s="481"/>
      <c r="GX18" s="481"/>
      <c r="GY18" s="481"/>
      <c r="GZ18" s="481"/>
      <c r="HA18" s="481"/>
      <c r="HB18" s="70"/>
      <c r="HC18" s="485"/>
      <c r="HD18" s="486"/>
      <c r="HE18" s="486"/>
      <c r="HF18" s="486"/>
      <c r="HG18" s="486"/>
      <c r="HH18" s="486"/>
      <c r="HI18" s="486"/>
      <c r="HJ18" s="486"/>
      <c r="HK18" s="486"/>
      <c r="HL18" s="486"/>
      <c r="HM18" s="486"/>
      <c r="HN18" s="486"/>
      <c r="HO18" s="486"/>
      <c r="HP18" s="486"/>
      <c r="HQ18" s="486"/>
      <c r="HR18" s="486"/>
      <c r="HS18" s="486"/>
      <c r="HT18" s="486"/>
      <c r="HU18" s="486"/>
      <c r="HV18" s="487"/>
    </row>
    <row r="19" spans="1:230" s="73" customFormat="1" ht="9" customHeight="1">
      <c r="GJ19" s="481"/>
      <c r="GK19" s="481"/>
      <c r="GL19" s="481"/>
      <c r="GM19" s="481"/>
      <c r="GN19" s="481"/>
      <c r="GO19" s="481"/>
      <c r="GP19" s="481"/>
      <c r="GQ19" s="481"/>
      <c r="GR19" s="481"/>
      <c r="GS19" s="481"/>
      <c r="GT19" s="481"/>
      <c r="GU19" s="481"/>
      <c r="GV19" s="481"/>
      <c r="GW19" s="481"/>
      <c r="GX19" s="481"/>
      <c r="GY19" s="481"/>
      <c r="GZ19" s="481"/>
      <c r="HA19" s="481"/>
      <c r="HB19" s="70"/>
      <c r="HC19" s="469"/>
      <c r="HD19" s="384"/>
      <c r="HE19" s="384"/>
      <c r="HF19" s="384"/>
      <c r="HG19" s="384"/>
      <c r="HH19" s="384"/>
      <c r="HI19" s="384"/>
      <c r="HJ19" s="384"/>
      <c r="HK19" s="384"/>
      <c r="HL19" s="384"/>
      <c r="HM19" s="384"/>
      <c r="HN19" s="384"/>
      <c r="HO19" s="384"/>
      <c r="HP19" s="384"/>
      <c r="HQ19" s="384"/>
      <c r="HR19" s="384"/>
      <c r="HS19" s="384"/>
      <c r="HT19" s="384"/>
      <c r="HU19" s="384"/>
      <c r="HV19" s="470"/>
    </row>
    <row r="20" spans="1:230" s="69" customFormat="1" ht="12.75" customHeight="1">
      <c r="BY20" s="383" t="s">
        <v>262</v>
      </c>
      <c r="BZ20" s="383"/>
      <c r="CA20" s="383"/>
      <c r="CB20" s="383"/>
      <c r="CC20" s="383"/>
      <c r="CD20" s="384"/>
      <c r="CE20" s="384"/>
      <c r="CF20" s="384"/>
      <c r="CG20" s="384"/>
      <c r="CH20" s="385" t="s">
        <v>254</v>
      </c>
      <c r="CI20" s="385"/>
      <c r="CJ20" s="384"/>
      <c r="CK20" s="384"/>
      <c r="CL20" s="384"/>
      <c r="CM20" s="384"/>
      <c r="CN20" s="384"/>
      <c r="CO20" s="384"/>
      <c r="CP20" s="384"/>
      <c r="CQ20" s="384"/>
      <c r="CR20" s="384"/>
      <c r="CS20" s="384"/>
      <c r="CT20" s="384"/>
      <c r="CU20" s="384"/>
      <c r="CV20" s="384"/>
      <c r="CW20" s="384"/>
      <c r="CX20" s="384"/>
      <c r="CY20" s="384"/>
      <c r="CZ20" s="383">
        <v>20</v>
      </c>
      <c r="DA20" s="383"/>
      <c r="DB20" s="383"/>
      <c r="DC20" s="383"/>
      <c r="DD20" s="386"/>
      <c r="DE20" s="386"/>
      <c r="DF20" s="386"/>
      <c r="DG20" s="382" t="s">
        <v>255</v>
      </c>
      <c r="DH20" s="382"/>
      <c r="DI20" s="382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HA20" s="69" t="s">
        <v>263</v>
      </c>
      <c r="HB20" s="66"/>
      <c r="HC20" s="466"/>
      <c r="HD20" s="467"/>
      <c r="HE20" s="467"/>
      <c r="HF20" s="467"/>
      <c r="HG20" s="467"/>
      <c r="HH20" s="467"/>
      <c r="HI20" s="467"/>
      <c r="HJ20" s="467"/>
      <c r="HK20" s="467"/>
      <c r="HL20" s="467"/>
      <c r="HM20" s="467"/>
      <c r="HN20" s="467"/>
      <c r="HO20" s="467"/>
      <c r="HP20" s="467"/>
      <c r="HQ20" s="467"/>
      <c r="HR20" s="467"/>
      <c r="HS20" s="467"/>
      <c r="HT20" s="467"/>
      <c r="HU20" s="467"/>
      <c r="HV20" s="468"/>
    </row>
    <row r="21" spans="1:230" s="73" customFormat="1" ht="12.75" customHeight="1">
      <c r="HA21" s="73" t="s">
        <v>264</v>
      </c>
      <c r="HC21" s="471"/>
      <c r="HD21" s="472"/>
      <c r="HE21" s="472"/>
      <c r="HF21" s="472"/>
      <c r="HG21" s="472"/>
      <c r="HH21" s="472"/>
      <c r="HI21" s="472"/>
      <c r="HJ21" s="472"/>
      <c r="HK21" s="472"/>
      <c r="HL21" s="472"/>
      <c r="HM21" s="472"/>
      <c r="HN21" s="472"/>
      <c r="HO21" s="472"/>
      <c r="HP21" s="472"/>
      <c r="HQ21" s="472"/>
      <c r="HR21" s="472"/>
      <c r="HS21" s="472"/>
      <c r="HT21" s="472"/>
      <c r="HU21" s="472"/>
      <c r="HV21" s="473"/>
    </row>
    <row r="22" spans="1:230" s="69" customFormat="1">
      <c r="HA22" s="69" t="s">
        <v>265</v>
      </c>
      <c r="HC22" s="469"/>
      <c r="HD22" s="384"/>
      <c r="HE22" s="384"/>
      <c r="HF22" s="384"/>
      <c r="HG22" s="384"/>
      <c r="HH22" s="384"/>
      <c r="HI22" s="384"/>
      <c r="HJ22" s="384"/>
      <c r="HK22" s="384"/>
      <c r="HL22" s="384"/>
      <c r="HM22" s="384"/>
      <c r="HN22" s="384"/>
      <c r="HO22" s="384"/>
      <c r="HP22" s="384"/>
      <c r="HQ22" s="384"/>
      <c r="HR22" s="384"/>
      <c r="HS22" s="384"/>
      <c r="HT22" s="384"/>
      <c r="HU22" s="384"/>
      <c r="HV22" s="470"/>
    </row>
    <row r="23" spans="1:230" s="69" customFormat="1" ht="12.75" customHeight="1">
      <c r="EN23" s="69" t="s">
        <v>305</v>
      </c>
      <c r="HA23" s="73" t="s">
        <v>266</v>
      </c>
      <c r="HC23" s="469"/>
      <c r="HD23" s="384"/>
      <c r="HE23" s="384"/>
      <c r="HF23" s="384"/>
      <c r="HG23" s="384"/>
      <c r="HH23" s="384"/>
      <c r="HI23" s="384"/>
      <c r="HJ23" s="384"/>
      <c r="HK23" s="384"/>
      <c r="HL23" s="384"/>
      <c r="HM23" s="384"/>
      <c r="HN23" s="384"/>
      <c r="HO23" s="384"/>
      <c r="HP23" s="384"/>
      <c r="HQ23" s="384"/>
      <c r="HR23" s="384"/>
      <c r="HS23" s="384"/>
      <c r="HT23" s="384"/>
      <c r="HU23" s="384"/>
      <c r="HV23" s="470"/>
    </row>
    <row r="24" spans="1:230" s="69" customFormat="1">
      <c r="HA24" s="69" t="s">
        <v>267</v>
      </c>
      <c r="HC24" s="469"/>
      <c r="HD24" s="384"/>
      <c r="HE24" s="384"/>
      <c r="HF24" s="384"/>
      <c r="HG24" s="384"/>
      <c r="HH24" s="384"/>
      <c r="HI24" s="384"/>
      <c r="HJ24" s="384"/>
      <c r="HK24" s="384"/>
      <c r="HL24" s="384"/>
      <c r="HM24" s="384"/>
      <c r="HN24" s="384"/>
      <c r="HO24" s="384"/>
      <c r="HP24" s="384"/>
      <c r="HQ24" s="384"/>
      <c r="HR24" s="384"/>
      <c r="HS24" s="384"/>
      <c r="HT24" s="384"/>
      <c r="HU24" s="384"/>
      <c r="HV24" s="470"/>
    </row>
    <row r="25" spans="1:230" s="70" customFormat="1">
      <c r="GZ25" s="73"/>
      <c r="HA25" s="73" t="s">
        <v>268</v>
      </c>
      <c r="HC25" s="469"/>
      <c r="HD25" s="384"/>
      <c r="HE25" s="384"/>
      <c r="HF25" s="384"/>
      <c r="HG25" s="384"/>
      <c r="HH25" s="384"/>
      <c r="HI25" s="384"/>
      <c r="HJ25" s="384"/>
      <c r="HK25" s="384"/>
      <c r="HL25" s="384"/>
      <c r="HM25" s="384"/>
      <c r="HN25" s="384"/>
      <c r="HO25" s="384"/>
      <c r="HP25" s="384"/>
      <c r="HQ25" s="384"/>
      <c r="HR25" s="384"/>
      <c r="HS25" s="384"/>
      <c r="HT25" s="384"/>
      <c r="HU25" s="384"/>
      <c r="HV25" s="470"/>
    </row>
    <row r="26" spans="1:230" s="70" customFormat="1">
      <c r="A26" s="70" t="s">
        <v>269</v>
      </c>
      <c r="BD26" s="465"/>
      <c r="BE26" s="465"/>
      <c r="BF26" s="465"/>
      <c r="BG26" s="465"/>
      <c r="BH26" s="465"/>
      <c r="BI26" s="465"/>
      <c r="BJ26" s="465"/>
      <c r="BK26" s="465"/>
      <c r="BL26" s="465"/>
      <c r="BM26" s="465"/>
      <c r="BN26" s="465"/>
      <c r="BO26" s="465"/>
      <c r="BP26" s="465"/>
      <c r="BQ26" s="465"/>
      <c r="BR26" s="465"/>
      <c r="BS26" s="465"/>
      <c r="BT26" s="465"/>
      <c r="BU26" s="465"/>
      <c r="BV26" s="465"/>
      <c r="BW26" s="465"/>
      <c r="BX26" s="465"/>
      <c r="BY26" s="465"/>
      <c r="BZ26" s="465"/>
      <c r="CA26" s="465"/>
      <c r="CB26" s="465"/>
      <c r="CC26" s="465"/>
      <c r="CD26" s="465"/>
      <c r="CE26" s="465"/>
      <c r="CF26" s="465"/>
      <c r="CG26" s="465"/>
      <c r="CH26" s="465"/>
      <c r="CI26" s="465"/>
      <c r="CJ26" s="465"/>
      <c r="CK26" s="465"/>
      <c r="CL26" s="465"/>
      <c r="CM26" s="465"/>
      <c r="CN26" s="465"/>
      <c r="CO26" s="465"/>
      <c r="CP26" s="465"/>
      <c r="CQ26" s="465"/>
      <c r="CR26" s="465"/>
      <c r="CS26" s="465"/>
      <c r="CT26" s="465"/>
      <c r="CU26" s="465"/>
      <c r="CV26" s="465"/>
      <c r="CW26" s="465"/>
      <c r="CX26" s="465"/>
      <c r="CY26" s="465"/>
      <c r="CZ26" s="465"/>
      <c r="DA26" s="465"/>
      <c r="DB26" s="465"/>
      <c r="DC26" s="465"/>
      <c r="DD26" s="465"/>
      <c r="DE26" s="465"/>
      <c r="DF26" s="465"/>
      <c r="DG26" s="465"/>
      <c r="DH26" s="465"/>
      <c r="DI26" s="465"/>
      <c r="DJ26" s="465"/>
      <c r="DK26" s="465"/>
      <c r="DL26" s="465"/>
      <c r="DM26" s="465"/>
      <c r="DN26" s="465"/>
      <c r="DO26" s="465"/>
      <c r="DP26" s="465"/>
      <c r="DQ26" s="465"/>
      <c r="DR26" s="465"/>
      <c r="DS26" s="465"/>
      <c r="DT26" s="465"/>
      <c r="DU26" s="465"/>
      <c r="DV26" s="465"/>
      <c r="DW26" s="465"/>
      <c r="DX26" s="465"/>
      <c r="DY26" s="465"/>
      <c r="DZ26" s="465"/>
      <c r="EA26" s="465"/>
      <c r="EB26" s="465"/>
      <c r="EC26" s="465"/>
      <c r="ED26" s="465"/>
      <c r="EE26" s="465"/>
      <c r="EF26" s="465"/>
      <c r="EG26" s="465"/>
      <c r="EH26" s="465"/>
      <c r="EI26" s="465"/>
      <c r="EJ26" s="465"/>
      <c r="EK26" s="465"/>
      <c r="EL26" s="465"/>
      <c r="EM26" s="465"/>
      <c r="EN26" s="465"/>
      <c r="EO26" s="465"/>
      <c r="EP26" s="465"/>
      <c r="EQ26" s="465"/>
      <c r="ER26" s="465"/>
      <c r="ES26" s="465"/>
      <c r="ET26" s="465"/>
      <c r="EU26" s="465"/>
      <c r="EV26" s="465"/>
      <c r="EW26" s="465"/>
      <c r="EX26" s="465"/>
      <c r="EY26" s="465"/>
      <c r="EZ26" s="465"/>
      <c r="FA26" s="465"/>
      <c r="FB26" s="465"/>
      <c r="FC26" s="465"/>
      <c r="FD26" s="465"/>
      <c r="FE26" s="465"/>
      <c r="FF26" s="465"/>
      <c r="FG26" s="465"/>
      <c r="FH26" s="465"/>
      <c r="FI26" s="465"/>
      <c r="FJ26" s="465"/>
      <c r="FK26" s="465"/>
      <c r="FL26" s="465"/>
      <c r="FM26" s="465"/>
      <c r="FN26" s="465"/>
      <c r="FO26" s="465"/>
      <c r="FP26" s="465"/>
      <c r="FQ26" s="465"/>
      <c r="FR26" s="465"/>
      <c r="FS26" s="465"/>
      <c r="GZ26" s="73"/>
      <c r="HA26" s="73" t="s">
        <v>270</v>
      </c>
      <c r="HC26" s="469"/>
      <c r="HD26" s="384"/>
      <c r="HE26" s="384"/>
      <c r="HF26" s="384"/>
      <c r="HG26" s="384"/>
      <c r="HH26" s="384"/>
      <c r="HI26" s="384"/>
      <c r="HJ26" s="384"/>
      <c r="HK26" s="384"/>
      <c r="HL26" s="384"/>
      <c r="HM26" s="384"/>
      <c r="HN26" s="384"/>
      <c r="HO26" s="384"/>
      <c r="HP26" s="384"/>
      <c r="HQ26" s="384"/>
      <c r="HR26" s="384"/>
      <c r="HS26" s="384"/>
      <c r="HT26" s="384"/>
      <c r="HU26" s="384"/>
      <c r="HV26" s="470"/>
    </row>
    <row r="27" spans="1:230" s="70" customFormat="1" ht="12.75" customHeight="1">
      <c r="GZ27" s="73"/>
      <c r="HA27" s="73" t="s">
        <v>266</v>
      </c>
      <c r="HC27" s="469"/>
      <c r="HD27" s="384"/>
      <c r="HE27" s="384"/>
      <c r="HF27" s="384"/>
      <c r="HG27" s="384"/>
      <c r="HH27" s="384"/>
      <c r="HI27" s="384"/>
      <c r="HJ27" s="384"/>
      <c r="HK27" s="384"/>
      <c r="HL27" s="384"/>
      <c r="HM27" s="384"/>
      <c r="HN27" s="384"/>
      <c r="HO27" s="384"/>
      <c r="HP27" s="384"/>
      <c r="HQ27" s="384"/>
      <c r="HR27" s="384"/>
      <c r="HS27" s="384"/>
      <c r="HT27" s="384"/>
      <c r="HU27" s="384"/>
      <c r="HV27" s="470"/>
    </row>
    <row r="28" spans="1:230" ht="12.75" customHeight="1"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GZ28" s="69"/>
      <c r="HA28" s="69" t="s">
        <v>267</v>
      </c>
      <c r="HC28" s="469"/>
      <c r="HD28" s="384"/>
      <c r="HE28" s="384"/>
      <c r="HF28" s="384"/>
      <c r="HG28" s="384"/>
      <c r="HH28" s="384"/>
      <c r="HI28" s="384"/>
      <c r="HJ28" s="384"/>
      <c r="HK28" s="384"/>
      <c r="HL28" s="384"/>
      <c r="HM28" s="384"/>
      <c r="HN28" s="384"/>
      <c r="HO28" s="384"/>
      <c r="HP28" s="384"/>
      <c r="HQ28" s="384"/>
      <c r="HR28" s="384"/>
      <c r="HS28" s="384"/>
      <c r="HT28" s="384"/>
      <c r="HU28" s="384"/>
      <c r="HV28" s="470"/>
    </row>
    <row r="29" spans="1:230" ht="12.75" customHeight="1">
      <c r="A29" s="463" t="s">
        <v>271</v>
      </c>
      <c r="B29" s="463"/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  <c r="Z29" s="463"/>
      <c r="AA29" s="463"/>
      <c r="AB29" s="463"/>
      <c r="AC29" s="463"/>
      <c r="AD29" s="463"/>
      <c r="AE29" s="463"/>
      <c r="AF29" s="463"/>
      <c r="AG29" s="463"/>
      <c r="AH29" s="463"/>
      <c r="AI29" s="463"/>
      <c r="AJ29" s="463"/>
      <c r="AK29" s="463"/>
      <c r="AL29" s="463"/>
      <c r="AM29" s="463"/>
      <c r="AN29" s="463"/>
      <c r="AO29" s="463"/>
      <c r="AP29" s="463"/>
      <c r="AQ29" s="463"/>
      <c r="AR29" s="463"/>
      <c r="AS29" s="463"/>
      <c r="AT29" s="463"/>
      <c r="AU29" s="463"/>
      <c r="AV29" s="463"/>
      <c r="AW29" s="463"/>
      <c r="AX29" s="463"/>
      <c r="AY29" s="463"/>
      <c r="AZ29" s="463"/>
      <c r="BA29" s="463"/>
      <c r="BB29" s="463"/>
      <c r="BC29" s="463"/>
      <c r="BD29" s="465"/>
      <c r="BE29" s="465"/>
      <c r="BF29" s="465"/>
      <c r="BG29" s="465"/>
      <c r="BH29" s="465"/>
      <c r="BI29" s="465"/>
      <c r="BJ29" s="465"/>
      <c r="BK29" s="465"/>
      <c r="BL29" s="465"/>
      <c r="BM29" s="465"/>
      <c r="BN29" s="465"/>
      <c r="BO29" s="465"/>
      <c r="BP29" s="465"/>
      <c r="BQ29" s="465"/>
      <c r="BR29" s="465"/>
      <c r="BS29" s="465"/>
      <c r="BT29" s="465"/>
      <c r="BU29" s="465"/>
      <c r="BV29" s="465"/>
      <c r="BW29" s="465"/>
      <c r="BX29" s="465"/>
      <c r="BY29" s="465"/>
      <c r="BZ29" s="465"/>
      <c r="CA29" s="465"/>
      <c r="CB29" s="465"/>
      <c r="CC29" s="465"/>
      <c r="CD29" s="465"/>
      <c r="CE29" s="465"/>
      <c r="CF29" s="465"/>
      <c r="CG29" s="465"/>
      <c r="CH29" s="465"/>
      <c r="CI29" s="465"/>
      <c r="CJ29" s="465"/>
      <c r="CK29" s="465"/>
      <c r="CL29" s="465"/>
      <c r="CM29" s="465"/>
      <c r="CN29" s="465"/>
      <c r="CO29" s="465"/>
      <c r="CP29" s="465"/>
      <c r="CQ29" s="465"/>
      <c r="CR29" s="465"/>
      <c r="CS29" s="465"/>
      <c r="CT29" s="465"/>
      <c r="CU29" s="465"/>
      <c r="CV29" s="465"/>
      <c r="CW29" s="465"/>
      <c r="CX29" s="465"/>
      <c r="CY29" s="465"/>
      <c r="CZ29" s="465"/>
      <c r="DA29" s="465"/>
      <c r="DB29" s="465"/>
      <c r="DC29" s="465"/>
      <c r="DD29" s="465"/>
      <c r="DE29" s="465"/>
      <c r="DF29" s="465"/>
      <c r="DG29" s="465"/>
      <c r="DH29" s="465"/>
      <c r="DI29" s="465"/>
      <c r="DJ29" s="465"/>
      <c r="DK29" s="465"/>
      <c r="DL29" s="465"/>
      <c r="DM29" s="465"/>
      <c r="DN29" s="465"/>
      <c r="DO29" s="465"/>
      <c r="DP29" s="465"/>
      <c r="DQ29" s="465"/>
      <c r="DR29" s="465"/>
      <c r="DS29" s="465"/>
      <c r="DT29" s="465"/>
      <c r="DU29" s="465"/>
      <c r="DV29" s="465"/>
      <c r="DW29" s="465"/>
      <c r="DX29" s="465"/>
      <c r="DY29" s="465"/>
      <c r="DZ29" s="465"/>
      <c r="EA29" s="465"/>
      <c r="EB29" s="465"/>
      <c r="EC29" s="465"/>
      <c r="ED29" s="465"/>
      <c r="EE29" s="465"/>
      <c r="EF29" s="465"/>
      <c r="EG29" s="465"/>
      <c r="EH29" s="465"/>
      <c r="EI29" s="465"/>
      <c r="EJ29" s="465"/>
      <c r="EK29" s="465"/>
      <c r="EL29" s="465"/>
      <c r="EM29" s="465"/>
      <c r="EN29" s="465"/>
      <c r="EO29" s="465"/>
      <c r="EP29" s="465"/>
      <c r="EQ29" s="465"/>
      <c r="ER29" s="465"/>
      <c r="ES29" s="465"/>
      <c r="ET29" s="465"/>
      <c r="EU29" s="465"/>
      <c r="EV29" s="465"/>
      <c r="EW29" s="465"/>
      <c r="EX29" s="465"/>
      <c r="EY29" s="465"/>
      <c r="EZ29" s="465"/>
      <c r="FA29" s="465"/>
      <c r="FB29" s="465"/>
      <c r="FC29" s="465"/>
      <c r="FD29" s="465"/>
      <c r="FE29" s="465"/>
      <c r="FF29" s="465"/>
      <c r="FG29" s="465"/>
      <c r="FH29" s="465"/>
      <c r="FI29" s="465"/>
      <c r="FJ29" s="465"/>
      <c r="FK29" s="465"/>
      <c r="FL29" s="465"/>
      <c r="FM29" s="465"/>
      <c r="FN29" s="465"/>
      <c r="FO29" s="465"/>
      <c r="FP29" s="465"/>
      <c r="FQ29" s="465"/>
      <c r="FR29" s="465"/>
      <c r="FS29" s="465"/>
      <c r="GY29" s="69"/>
      <c r="GZ29" s="69"/>
      <c r="HA29" s="69" t="s">
        <v>270</v>
      </c>
      <c r="HC29" s="469"/>
      <c r="HD29" s="384"/>
      <c r="HE29" s="384"/>
      <c r="HF29" s="384"/>
      <c r="HG29" s="384"/>
      <c r="HH29" s="384"/>
      <c r="HI29" s="384"/>
      <c r="HJ29" s="384"/>
      <c r="HK29" s="384"/>
      <c r="HL29" s="384"/>
      <c r="HM29" s="384"/>
      <c r="HN29" s="384"/>
      <c r="HO29" s="384"/>
      <c r="HP29" s="384"/>
      <c r="HQ29" s="384"/>
      <c r="HR29" s="384"/>
      <c r="HS29" s="384"/>
      <c r="HT29" s="384"/>
      <c r="HU29" s="384"/>
      <c r="HV29" s="470"/>
    </row>
    <row r="30" spans="1:230" ht="12.75" customHeight="1">
      <c r="A30" s="463" t="s">
        <v>272</v>
      </c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  <c r="Y30" s="463"/>
      <c r="Z30" s="463"/>
      <c r="AA30" s="463"/>
      <c r="AB30" s="463"/>
      <c r="AC30" s="463"/>
      <c r="AD30" s="463"/>
      <c r="AE30" s="463"/>
      <c r="AF30" s="463"/>
      <c r="AG30" s="463"/>
      <c r="AH30" s="463"/>
      <c r="AI30" s="463"/>
      <c r="AJ30" s="463"/>
      <c r="AK30" s="463"/>
      <c r="AL30" s="463"/>
      <c r="AM30" s="463"/>
      <c r="AN30" s="463"/>
      <c r="AO30" s="463"/>
      <c r="AP30" s="463"/>
      <c r="AQ30" s="463"/>
      <c r="AR30" s="463"/>
      <c r="AS30" s="463"/>
      <c r="AT30" s="463"/>
      <c r="AU30" s="463"/>
      <c r="AV30" s="463"/>
      <c r="AW30" s="463"/>
      <c r="AX30" s="463"/>
      <c r="AY30" s="463"/>
      <c r="AZ30" s="463"/>
      <c r="BA30" s="463"/>
      <c r="BB30" s="463"/>
      <c r="BC30" s="463"/>
      <c r="BD30" s="464"/>
      <c r="BE30" s="464"/>
      <c r="BF30" s="464"/>
      <c r="BG30" s="464"/>
      <c r="BH30" s="464"/>
      <c r="BI30" s="464"/>
      <c r="BJ30" s="464"/>
      <c r="BK30" s="464"/>
      <c r="BL30" s="464"/>
      <c r="BM30" s="464"/>
      <c r="BN30" s="464"/>
      <c r="BO30" s="464"/>
      <c r="BP30" s="464"/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4"/>
      <c r="CC30" s="464"/>
      <c r="CD30" s="464"/>
      <c r="CE30" s="464"/>
      <c r="CF30" s="464"/>
      <c r="CG30" s="464"/>
      <c r="CH30" s="464"/>
      <c r="CI30" s="464"/>
      <c r="CJ30" s="464"/>
      <c r="CK30" s="464"/>
      <c r="CL30" s="464"/>
      <c r="CM30" s="464"/>
      <c r="CN30" s="464"/>
      <c r="CO30" s="464"/>
      <c r="CP30" s="464"/>
      <c r="CQ30" s="464"/>
      <c r="CR30" s="464"/>
      <c r="CS30" s="464"/>
      <c r="CT30" s="464"/>
      <c r="CU30" s="464"/>
      <c r="CV30" s="464"/>
      <c r="CW30" s="464"/>
      <c r="CX30" s="464"/>
      <c r="CY30" s="464"/>
      <c r="CZ30" s="464"/>
      <c r="DA30" s="464"/>
      <c r="DB30" s="464"/>
      <c r="DC30" s="464"/>
      <c r="DD30" s="464"/>
      <c r="DE30" s="464"/>
      <c r="DF30" s="464"/>
      <c r="DG30" s="464"/>
      <c r="DH30" s="464"/>
      <c r="DI30" s="464"/>
      <c r="DJ30" s="464"/>
      <c r="DK30" s="464"/>
      <c r="DL30" s="464"/>
      <c r="DM30" s="464"/>
      <c r="DN30" s="464"/>
      <c r="DO30" s="464"/>
      <c r="DP30" s="464"/>
      <c r="DQ30" s="464"/>
      <c r="DR30" s="464"/>
      <c r="DS30" s="464"/>
      <c r="DT30" s="464"/>
      <c r="DU30" s="464"/>
      <c r="DV30" s="464"/>
      <c r="DW30" s="464"/>
      <c r="DX30" s="464"/>
      <c r="DY30" s="464"/>
      <c r="DZ30" s="464"/>
      <c r="EA30" s="464"/>
      <c r="EB30" s="464"/>
      <c r="EC30" s="464"/>
      <c r="ED30" s="464"/>
      <c r="EE30" s="464"/>
      <c r="EF30" s="464"/>
      <c r="EG30" s="464"/>
      <c r="EH30" s="464"/>
      <c r="EI30" s="464"/>
      <c r="EJ30" s="464"/>
      <c r="EK30" s="464"/>
      <c r="EL30" s="464"/>
      <c r="EM30" s="464"/>
      <c r="EN30" s="464"/>
      <c r="EO30" s="464"/>
      <c r="EP30" s="464"/>
      <c r="EQ30" s="464"/>
      <c r="ER30" s="464"/>
      <c r="ES30" s="464"/>
      <c r="ET30" s="464"/>
      <c r="EU30" s="464"/>
      <c r="EV30" s="464"/>
      <c r="EW30" s="464"/>
      <c r="EX30" s="464"/>
      <c r="EY30" s="464"/>
      <c r="EZ30" s="464"/>
      <c r="FA30" s="464"/>
      <c r="FB30" s="464"/>
      <c r="FC30" s="464"/>
      <c r="FD30" s="464"/>
      <c r="FE30" s="464"/>
      <c r="FF30" s="464"/>
      <c r="FG30" s="464"/>
      <c r="FH30" s="464"/>
      <c r="FI30" s="464"/>
      <c r="FJ30" s="464"/>
      <c r="FK30" s="464"/>
      <c r="FL30" s="464"/>
      <c r="FM30" s="464"/>
      <c r="FN30" s="464"/>
      <c r="FO30" s="464"/>
      <c r="FP30" s="464"/>
      <c r="FQ30" s="464"/>
      <c r="FR30" s="464"/>
      <c r="FS30" s="464"/>
      <c r="GY30" s="69"/>
      <c r="GZ30" s="69"/>
      <c r="HA30" s="69" t="s">
        <v>273</v>
      </c>
      <c r="HC30" s="466"/>
      <c r="HD30" s="467"/>
      <c r="HE30" s="467"/>
      <c r="HF30" s="467"/>
      <c r="HG30" s="467"/>
      <c r="HH30" s="467"/>
      <c r="HI30" s="467"/>
      <c r="HJ30" s="467"/>
      <c r="HK30" s="467"/>
      <c r="HL30" s="467"/>
      <c r="HM30" s="467"/>
      <c r="HN30" s="467"/>
      <c r="HO30" s="467"/>
      <c r="HP30" s="467"/>
      <c r="HQ30" s="467"/>
      <c r="HR30" s="467"/>
      <c r="HS30" s="467"/>
      <c r="HT30" s="467"/>
      <c r="HU30" s="467"/>
      <c r="HV30" s="468"/>
    </row>
    <row r="31" spans="1:230" ht="14.25" customHeight="1">
      <c r="A31" s="463"/>
      <c r="B31" s="463"/>
      <c r="C31" s="463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  <c r="AU31" s="463"/>
      <c r="AV31" s="463"/>
      <c r="AW31" s="463"/>
      <c r="AX31" s="463"/>
      <c r="AY31" s="463"/>
      <c r="AZ31" s="463"/>
      <c r="BA31" s="463"/>
      <c r="BB31" s="463"/>
      <c r="BC31" s="463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/>
      <c r="EB31" s="465"/>
      <c r="EC31" s="465"/>
      <c r="ED31" s="465"/>
      <c r="EE31" s="465"/>
      <c r="EF31" s="465"/>
      <c r="EG31" s="465"/>
      <c r="EH31" s="465"/>
      <c r="EI31" s="465"/>
      <c r="EJ31" s="465"/>
      <c r="EK31" s="465"/>
      <c r="EL31" s="465"/>
      <c r="EM31" s="465"/>
      <c r="EN31" s="465"/>
      <c r="EO31" s="465"/>
      <c r="EP31" s="465"/>
      <c r="EQ31" s="465"/>
      <c r="ER31" s="465"/>
      <c r="ES31" s="465"/>
      <c r="ET31" s="465"/>
      <c r="EU31" s="465"/>
      <c r="EV31" s="465"/>
      <c r="EW31" s="465"/>
      <c r="EX31" s="465"/>
      <c r="EY31" s="465"/>
      <c r="EZ31" s="465"/>
      <c r="FA31" s="465"/>
      <c r="FB31" s="465"/>
      <c r="FC31" s="465"/>
      <c r="FD31" s="465"/>
      <c r="FE31" s="465"/>
      <c r="FF31" s="465"/>
      <c r="FG31" s="465"/>
      <c r="FH31" s="465"/>
      <c r="FI31" s="465"/>
      <c r="FJ31" s="465"/>
      <c r="FK31" s="465"/>
      <c r="FL31" s="465"/>
      <c r="FM31" s="465"/>
      <c r="FN31" s="465"/>
      <c r="FO31" s="465"/>
      <c r="FP31" s="465"/>
      <c r="FQ31" s="465"/>
      <c r="FR31" s="465"/>
      <c r="FS31" s="465"/>
      <c r="GY31" s="69"/>
      <c r="GZ31" s="69"/>
      <c r="HA31" s="69" t="s">
        <v>267</v>
      </c>
      <c r="HC31" s="466"/>
      <c r="HD31" s="467"/>
      <c r="HE31" s="467"/>
      <c r="HF31" s="467"/>
      <c r="HG31" s="467"/>
      <c r="HH31" s="467"/>
      <c r="HI31" s="467"/>
      <c r="HJ31" s="467"/>
      <c r="HK31" s="467"/>
      <c r="HL31" s="467"/>
      <c r="HM31" s="467"/>
      <c r="HN31" s="467"/>
      <c r="HO31" s="467"/>
      <c r="HP31" s="467"/>
      <c r="HQ31" s="467"/>
      <c r="HR31" s="467"/>
      <c r="HS31" s="467"/>
      <c r="HT31" s="467"/>
      <c r="HU31" s="467"/>
      <c r="HV31" s="468"/>
    </row>
    <row r="32" spans="1:230" ht="27" customHeight="1">
      <c r="A32" s="463" t="s">
        <v>274</v>
      </c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O32" s="463"/>
      <c r="AP32" s="463"/>
      <c r="AQ32" s="463"/>
      <c r="AR32" s="463"/>
      <c r="AS32" s="463"/>
      <c r="AT32" s="463"/>
      <c r="AU32" s="463"/>
      <c r="AV32" s="463"/>
      <c r="AW32" s="463"/>
      <c r="AX32" s="463"/>
      <c r="AY32" s="463"/>
      <c r="AZ32" s="463"/>
      <c r="BA32" s="463"/>
      <c r="BB32" s="463"/>
      <c r="BC32" s="463"/>
      <c r="BD32" s="459"/>
      <c r="BE32" s="459"/>
      <c r="BF32" s="459"/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59"/>
      <c r="BU32" s="459"/>
      <c r="BV32" s="459"/>
      <c r="BW32" s="459"/>
      <c r="BX32" s="459"/>
      <c r="BY32" s="459"/>
      <c r="BZ32" s="459"/>
      <c r="CA32" s="459"/>
      <c r="CB32" s="459"/>
      <c r="CC32" s="459"/>
      <c r="CD32" s="459"/>
      <c r="CE32" s="459"/>
      <c r="CF32" s="459"/>
      <c r="CG32" s="459"/>
      <c r="CH32" s="459"/>
      <c r="CI32" s="459"/>
      <c r="CJ32" s="459"/>
      <c r="CK32" s="459"/>
      <c r="CL32" s="459"/>
      <c r="CM32" s="459"/>
      <c r="CN32" s="459"/>
      <c r="CO32" s="459"/>
      <c r="CP32" s="459"/>
      <c r="CQ32" s="459"/>
      <c r="CR32" s="459"/>
      <c r="CS32" s="459"/>
      <c r="CT32" s="459"/>
      <c r="CU32" s="459"/>
      <c r="CV32" s="459"/>
      <c r="CW32" s="459"/>
      <c r="CX32" s="459"/>
      <c r="CY32" s="459"/>
      <c r="CZ32" s="459"/>
      <c r="DA32" s="459"/>
      <c r="DB32" s="459"/>
      <c r="DC32" s="459"/>
      <c r="DD32" s="459"/>
      <c r="DE32" s="459"/>
      <c r="DF32" s="459"/>
      <c r="DG32" s="459"/>
      <c r="DH32" s="459"/>
      <c r="DI32" s="459"/>
      <c r="DJ32" s="459"/>
      <c r="DK32" s="459"/>
      <c r="DL32" s="459"/>
      <c r="DM32" s="459"/>
      <c r="DN32" s="459"/>
      <c r="DO32" s="459"/>
      <c r="DP32" s="459"/>
      <c r="DQ32" s="459"/>
      <c r="DR32" s="459"/>
      <c r="DS32" s="459"/>
      <c r="DT32" s="459"/>
      <c r="DU32" s="459"/>
      <c r="DV32" s="459"/>
      <c r="DW32" s="459"/>
      <c r="DX32" s="459"/>
      <c r="DY32" s="459"/>
      <c r="DZ32" s="459"/>
      <c r="EA32" s="459"/>
      <c r="EB32" s="459"/>
      <c r="EC32" s="459"/>
      <c r="ED32" s="459"/>
      <c r="EE32" s="459"/>
      <c r="EF32" s="459"/>
      <c r="EG32" s="459"/>
      <c r="EH32" s="459"/>
      <c r="EI32" s="459"/>
      <c r="EJ32" s="459"/>
      <c r="EK32" s="459"/>
      <c r="EL32" s="459"/>
      <c r="EM32" s="459"/>
      <c r="EN32" s="459"/>
      <c r="EO32" s="459"/>
      <c r="EP32" s="459"/>
      <c r="EQ32" s="459"/>
      <c r="ER32" s="459"/>
      <c r="ES32" s="459"/>
      <c r="ET32" s="459"/>
      <c r="EU32" s="459"/>
      <c r="EV32" s="459"/>
      <c r="EW32" s="459"/>
      <c r="EX32" s="459"/>
      <c r="EY32" s="459"/>
      <c r="EZ32" s="459"/>
      <c r="FA32" s="459"/>
      <c r="FB32" s="459"/>
      <c r="FC32" s="459"/>
      <c r="FD32" s="459"/>
      <c r="FE32" s="459"/>
      <c r="FF32" s="459"/>
      <c r="FG32" s="459"/>
      <c r="FH32" s="459"/>
      <c r="FI32" s="459"/>
      <c r="FJ32" s="459"/>
      <c r="FK32" s="459"/>
      <c r="FL32" s="459"/>
      <c r="FM32" s="459"/>
      <c r="FN32" s="459"/>
      <c r="FO32" s="459"/>
      <c r="FP32" s="459"/>
      <c r="FQ32" s="459"/>
      <c r="FR32" s="459"/>
      <c r="FS32" s="459"/>
      <c r="GY32" s="69"/>
      <c r="GZ32" s="69"/>
      <c r="HA32" s="69" t="s">
        <v>275</v>
      </c>
      <c r="HC32" s="466"/>
      <c r="HD32" s="467"/>
      <c r="HE32" s="467"/>
      <c r="HF32" s="467"/>
      <c r="HG32" s="467"/>
      <c r="HH32" s="467"/>
      <c r="HI32" s="467"/>
      <c r="HJ32" s="467"/>
      <c r="HK32" s="467"/>
      <c r="HL32" s="467"/>
      <c r="HM32" s="467"/>
      <c r="HN32" s="467"/>
      <c r="HO32" s="467"/>
      <c r="HP32" s="467"/>
      <c r="HQ32" s="467"/>
      <c r="HR32" s="467"/>
      <c r="HS32" s="467"/>
      <c r="HT32" s="467"/>
      <c r="HU32" s="467"/>
      <c r="HV32" s="468"/>
    </row>
    <row r="33" spans="1:230" ht="13.5" customHeight="1" thickBot="1">
      <c r="A33" s="74" t="s">
        <v>276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459"/>
      <c r="BE33" s="459"/>
      <c r="BF33" s="459"/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59"/>
      <c r="BU33" s="459"/>
      <c r="BV33" s="459"/>
      <c r="BW33" s="459"/>
      <c r="BX33" s="459"/>
      <c r="BY33" s="459"/>
      <c r="BZ33" s="459"/>
      <c r="CA33" s="459"/>
      <c r="CB33" s="459"/>
      <c r="CC33" s="459"/>
      <c r="CD33" s="459"/>
      <c r="CE33" s="459"/>
      <c r="CF33" s="459"/>
      <c r="CG33" s="459"/>
      <c r="CH33" s="459"/>
      <c r="CI33" s="459"/>
      <c r="CJ33" s="459"/>
      <c r="CK33" s="459"/>
      <c r="CL33" s="459"/>
      <c r="CM33" s="459"/>
      <c r="CN33" s="459"/>
      <c r="CO33" s="459"/>
      <c r="CP33" s="459"/>
      <c r="CQ33" s="459"/>
      <c r="CR33" s="459"/>
      <c r="CS33" s="459"/>
      <c r="CT33" s="459"/>
      <c r="CU33" s="459"/>
      <c r="CV33" s="459"/>
      <c r="CW33" s="459"/>
      <c r="CX33" s="459"/>
      <c r="CY33" s="459"/>
      <c r="CZ33" s="459"/>
      <c r="DA33" s="459"/>
      <c r="DB33" s="459"/>
      <c r="DC33" s="459"/>
      <c r="DD33" s="459"/>
      <c r="DE33" s="459"/>
      <c r="DF33" s="459"/>
      <c r="DG33" s="459"/>
      <c r="DH33" s="459"/>
      <c r="DI33" s="459"/>
      <c r="DJ33" s="459"/>
      <c r="DK33" s="459"/>
      <c r="DL33" s="459"/>
      <c r="DM33" s="459"/>
      <c r="DN33" s="459"/>
      <c r="DO33" s="459"/>
      <c r="DP33" s="459"/>
      <c r="DQ33" s="459"/>
      <c r="DR33" s="459"/>
      <c r="DS33" s="459"/>
      <c r="DT33" s="459"/>
      <c r="DU33" s="459"/>
      <c r="DV33" s="459"/>
      <c r="DW33" s="459"/>
      <c r="DX33" s="459"/>
      <c r="DY33" s="459"/>
      <c r="DZ33" s="459"/>
      <c r="EA33" s="459"/>
      <c r="EB33" s="459"/>
      <c r="EC33" s="459"/>
      <c r="ED33" s="459"/>
      <c r="EE33" s="459"/>
      <c r="EF33" s="459"/>
      <c r="EG33" s="459"/>
      <c r="EH33" s="459"/>
      <c r="EI33" s="459"/>
      <c r="EJ33" s="459"/>
      <c r="EK33" s="459"/>
      <c r="EL33" s="459"/>
      <c r="EM33" s="459"/>
      <c r="EN33" s="459"/>
      <c r="EO33" s="459"/>
      <c r="EP33" s="459"/>
      <c r="EQ33" s="459"/>
      <c r="ER33" s="459"/>
      <c r="ES33" s="459"/>
      <c r="ET33" s="459"/>
      <c r="EU33" s="459"/>
      <c r="EV33" s="459"/>
      <c r="EW33" s="459"/>
      <c r="EX33" s="459"/>
      <c r="EY33" s="459"/>
      <c r="EZ33" s="459"/>
      <c r="FA33" s="459"/>
      <c r="FB33" s="459"/>
      <c r="FC33" s="459"/>
      <c r="FD33" s="459"/>
      <c r="FE33" s="459"/>
      <c r="FF33" s="459"/>
      <c r="FG33" s="459"/>
      <c r="FH33" s="459"/>
      <c r="FI33" s="459"/>
      <c r="FJ33" s="459"/>
      <c r="FK33" s="459"/>
      <c r="FL33" s="459"/>
      <c r="FM33" s="459"/>
      <c r="FN33" s="459"/>
      <c r="FO33" s="459"/>
      <c r="FP33" s="459"/>
      <c r="FQ33" s="459"/>
      <c r="FR33" s="459"/>
      <c r="FS33" s="459"/>
      <c r="GY33" s="69"/>
      <c r="GZ33" s="69"/>
      <c r="HA33" s="69" t="s">
        <v>277</v>
      </c>
      <c r="HC33" s="460" t="s">
        <v>278</v>
      </c>
      <c r="HD33" s="461"/>
      <c r="HE33" s="461"/>
      <c r="HF33" s="461"/>
      <c r="HG33" s="461"/>
      <c r="HH33" s="461"/>
      <c r="HI33" s="461"/>
      <c r="HJ33" s="461"/>
      <c r="HK33" s="461"/>
      <c r="HL33" s="461"/>
      <c r="HM33" s="461"/>
      <c r="HN33" s="461"/>
      <c r="HO33" s="461"/>
      <c r="HP33" s="461"/>
      <c r="HQ33" s="461"/>
      <c r="HR33" s="461"/>
      <c r="HS33" s="461"/>
      <c r="HT33" s="461"/>
      <c r="HU33" s="461"/>
      <c r="HV33" s="462"/>
    </row>
    <row r="35" spans="1:230" s="75" customFormat="1" ht="19.5" customHeight="1">
      <c r="A35" s="455" t="s">
        <v>7</v>
      </c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  <c r="T35" s="456"/>
      <c r="U35" s="456"/>
      <c r="V35" s="456"/>
      <c r="W35" s="456"/>
      <c r="X35" s="456"/>
      <c r="Y35" s="456"/>
      <c r="Z35" s="456"/>
      <c r="AA35" s="456"/>
      <c r="AB35" s="456"/>
      <c r="AC35" s="456"/>
      <c r="AD35" s="456"/>
      <c r="AE35" s="456"/>
      <c r="AF35" s="456"/>
      <c r="AG35" s="456"/>
      <c r="AH35" s="456"/>
      <c r="AI35" s="456"/>
      <c r="AJ35" s="456"/>
      <c r="AK35" s="456"/>
      <c r="AL35" s="456"/>
      <c r="AM35" s="456"/>
      <c r="AN35" s="456"/>
      <c r="AO35" s="456"/>
      <c r="AP35" s="456"/>
      <c r="AQ35" s="456"/>
      <c r="AR35" s="456"/>
      <c r="AS35" s="456"/>
      <c r="AT35" s="456"/>
      <c r="AU35" s="456"/>
      <c r="AV35" s="456"/>
      <c r="AW35" s="456"/>
      <c r="AX35" s="456"/>
      <c r="AY35" s="456"/>
      <c r="AZ35" s="456"/>
      <c r="BA35" s="456"/>
      <c r="BB35" s="456"/>
      <c r="BC35" s="456"/>
      <c r="BD35" s="456"/>
      <c r="BE35" s="456"/>
      <c r="BF35" s="456"/>
      <c r="BG35" s="456"/>
      <c r="BH35" s="456"/>
      <c r="BI35" s="456"/>
      <c r="BJ35" s="456"/>
      <c r="BK35" s="456"/>
      <c r="BL35" s="456"/>
      <c r="BM35" s="456"/>
      <c r="BN35" s="440" t="s">
        <v>279</v>
      </c>
      <c r="BO35" s="441"/>
      <c r="BP35" s="441"/>
      <c r="BQ35" s="441"/>
      <c r="BR35" s="441"/>
      <c r="BS35" s="441"/>
      <c r="BT35" s="441"/>
      <c r="BU35" s="441"/>
      <c r="BV35" s="441"/>
      <c r="BW35" s="441"/>
      <c r="BX35" s="441"/>
      <c r="BY35" s="441"/>
      <c r="BZ35" s="441"/>
      <c r="CA35" s="441"/>
      <c r="CB35" s="441"/>
      <c r="CC35" s="441"/>
      <c r="CD35" s="441"/>
      <c r="CE35" s="441"/>
      <c r="CF35" s="441"/>
      <c r="CG35" s="441"/>
      <c r="CH35" s="441"/>
      <c r="CI35" s="441"/>
      <c r="CJ35" s="441"/>
      <c r="CK35" s="441"/>
      <c r="CL35" s="441"/>
      <c r="CM35" s="442"/>
      <c r="CN35" s="440" t="s">
        <v>280</v>
      </c>
      <c r="CO35" s="441"/>
      <c r="CP35" s="441"/>
      <c r="CQ35" s="441"/>
      <c r="CR35" s="441"/>
      <c r="CS35" s="441"/>
      <c r="CT35" s="441"/>
      <c r="CU35" s="441"/>
      <c r="CV35" s="441"/>
      <c r="CW35" s="441"/>
      <c r="CX35" s="441"/>
      <c r="CY35" s="441"/>
      <c r="CZ35" s="441"/>
      <c r="DA35" s="441"/>
      <c r="DB35" s="441"/>
      <c r="DC35" s="441"/>
      <c r="DD35" s="441"/>
      <c r="DE35" s="441"/>
      <c r="DF35" s="441"/>
      <c r="DG35" s="442"/>
      <c r="DH35" s="440" t="s">
        <v>281</v>
      </c>
      <c r="DI35" s="441"/>
      <c r="DJ35" s="441"/>
      <c r="DK35" s="441"/>
      <c r="DL35" s="441"/>
      <c r="DM35" s="441"/>
      <c r="DN35" s="441"/>
      <c r="DO35" s="441"/>
      <c r="DP35" s="441"/>
      <c r="DQ35" s="442"/>
      <c r="DR35" s="440" t="s">
        <v>282</v>
      </c>
      <c r="DS35" s="441"/>
      <c r="DT35" s="441"/>
      <c r="DU35" s="441"/>
      <c r="DV35" s="441"/>
      <c r="DW35" s="441"/>
      <c r="DX35" s="441"/>
      <c r="DY35" s="441"/>
      <c r="DZ35" s="441"/>
      <c r="EA35" s="441"/>
      <c r="EB35" s="441"/>
      <c r="EC35" s="441"/>
      <c r="ED35" s="441"/>
      <c r="EE35" s="441"/>
      <c r="EF35" s="441"/>
      <c r="EG35" s="442"/>
      <c r="EH35" s="440" t="s">
        <v>283</v>
      </c>
      <c r="EI35" s="441"/>
      <c r="EJ35" s="441"/>
      <c r="EK35" s="441"/>
      <c r="EL35" s="441"/>
      <c r="EM35" s="441"/>
      <c r="EN35" s="441"/>
      <c r="EO35" s="441"/>
      <c r="EP35" s="441"/>
      <c r="EQ35" s="441"/>
      <c r="ER35" s="441"/>
      <c r="ES35" s="441"/>
      <c r="ET35" s="441"/>
      <c r="EU35" s="441"/>
      <c r="EV35" s="441"/>
      <c r="EW35" s="442"/>
      <c r="EX35" s="440" t="s">
        <v>284</v>
      </c>
      <c r="EY35" s="441"/>
      <c r="EZ35" s="441"/>
      <c r="FA35" s="441"/>
      <c r="FB35" s="441"/>
      <c r="FC35" s="441"/>
      <c r="FD35" s="441"/>
      <c r="FE35" s="441"/>
      <c r="FF35" s="441"/>
      <c r="FG35" s="441"/>
      <c r="FH35" s="441"/>
      <c r="FI35" s="441"/>
      <c r="FJ35" s="441"/>
      <c r="FK35" s="441"/>
      <c r="FL35" s="441"/>
      <c r="FM35" s="441"/>
      <c r="FN35" s="441"/>
      <c r="FO35" s="441"/>
      <c r="FP35" s="441"/>
      <c r="FQ35" s="441"/>
      <c r="FR35" s="441"/>
      <c r="FS35" s="442"/>
      <c r="FT35" s="440" t="s">
        <v>285</v>
      </c>
      <c r="FU35" s="441"/>
      <c r="FV35" s="441"/>
      <c r="FW35" s="441"/>
      <c r="FX35" s="441"/>
      <c r="FY35" s="441"/>
      <c r="FZ35" s="441"/>
      <c r="GA35" s="441"/>
      <c r="GB35" s="441"/>
      <c r="GC35" s="441"/>
      <c r="GD35" s="441"/>
      <c r="GE35" s="441"/>
      <c r="GF35" s="441"/>
      <c r="GG35" s="441"/>
      <c r="GH35" s="441"/>
      <c r="GI35" s="442"/>
      <c r="GJ35" s="440" t="s">
        <v>286</v>
      </c>
      <c r="GK35" s="441"/>
      <c r="GL35" s="441"/>
      <c r="GM35" s="441"/>
      <c r="GN35" s="441"/>
      <c r="GO35" s="441"/>
      <c r="GP35" s="441"/>
      <c r="GQ35" s="441"/>
      <c r="GR35" s="441"/>
      <c r="GS35" s="441"/>
      <c r="GT35" s="441"/>
      <c r="GU35" s="441"/>
      <c r="GV35" s="441"/>
      <c r="GW35" s="441"/>
      <c r="GX35" s="441"/>
      <c r="GY35" s="441"/>
      <c r="GZ35" s="441"/>
      <c r="HA35" s="441"/>
      <c r="HB35" s="442"/>
      <c r="HC35" s="449" t="s">
        <v>287</v>
      </c>
      <c r="HD35" s="450"/>
      <c r="HE35" s="450"/>
      <c r="HF35" s="450"/>
      <c r="HG35" s="450"/>
      <c r="HH35" s="450"/>
      <c r="HI35" s="450"/>
      <c r="HJ35" s="450"/>
      <c r="HK35" s="450"/>
      <c r="HL35" s="450"/>
      <c r="HM35" s="450"/>
      <c r="HN35" s="450"/>
      <c r="HO35" s="450"/>
      <c r="HP35" s="450"/>
      <c r="HQ35" s="450"/>
      <c r="HR35" s="450"/>
      <c r="HS35" s="450"/>
      <c r="HT35" s="450"/>
      <c r="HU35" s="450"/>
      <c r="HV35" s="450"/>
    </row>
    <row r="36" spans="1:230" s="75" customFormat="1" ht="19.5" customHeight="1">
      <c r="A36" s="455" t="s">
        <v>288</v>
      </c>
      <c r="B36" s="456"/>
      <c r="C36" s="456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  <c r="AM36" s="456"/>
      <c r="AN36" s="456"/>
      <c r="AO36" s="456"/>
      <c r="AP36" s="456"/>
      <c r="AQ36" s="456"/>
      <c r="AR36" s="456"/>
      <c r="AS36" s="456"/>
      <c r="AT36" s="456"/>
      <c r="AU36" s="456"/>
      <c r="AV36" s="456"/>
      <c r="AW36" s="456"/>
      <c r="AX36" s="456"/>
      <c r="AY36" s="456"/>
      <c r="AZ36" s="456"/>
      <c r="BA36" s="456"/>
      <c r="BB36" s="456"/>
      <c r="BC36" s="456"/>
      <c r="BD36" s="456" t="s">
        <v>289</v>
      </c>
      <c r="BE36" s="456"/>
      <c r="BF36" s="456"/>
      <c r="BG36" s="456"/>
      <c r="BH36" s="456"/>
      <c r="BI36" s="456"/>
      <c r="BJ36" s="456"/>
      <c r="BK36" s="456"/>
      <c r="BL36" s="456"/>
      <c r="BM36" s="456"/>
      <c r="BN36" s="446"/>
      <c r="BO36" s="447"/>
      <c r="BP36" s="447"/>
      <c r="BQ36" s="447"/>
      <c r="BR36" s="447"/>
      <c r="BS36" s="447"/>
      <c r="BT36" s="447"/>
      <c r="BU36" s="447"/>
      <c r="BV36" s="447"/>
      <c r="BW36" s="447"/>
      <c r="BX36" s="447"/>
      <c r="BY36" s="447"/>
      <c r="BZ36" s="447"/>
      <c r="CA36" s="447"/>
      <c r="CB36" s="447"/>
      <c r="CC36" s="447"/>
      <c r="CD36" s="447"/>
      <c r="CE36" s="447"/>
      <c r="CF36" s="447"/>
      <c r="CG36" s="447"/>
      <c r="CH36" s="447"/>
      <c r="CI36" s="447"/>
      <c r="CJ36" s="447"/>
      <c r="CK36" s="447"/>
      <c r="CL36" s="447"/>
      <c r="CM36" s="448"/>
      <c r="CN36" s="443"/>
      <c r="CO36" s="444"/>
      <c r="CP36" s="444"/>
      <c r="CQ36" s="444"/>
      <c r="CR36" s="444"/>
      <c r="CS36" s="444"/>
      <c r="CT36" s="444"/>
      <c r="CU36" s="444"/>
      <c r="CV36" s="444"/>
      <c r="CW36" s="444"/>
      <c r="CX36" s="444"/>
      <c r="CY36" s="444"/>
      <c r="CZ36" s="444"/>
      <c r="DA36" s="444"/>
      <c r="DB36" s="444"/>
      <c r="DC36" s="444"/>
      <c r="DD36" s="444"/>
      <c r="DE36" s="444"/>
      <c r="DF36" s="444"/>
      <c r="DG36" s="445"/>
      <c r="DH36" s="443"/>
      <c r="DI36" s="444"/>
      <c r="DJ36" s="444"/>
      <c r="DK36" s="444"/>
      <c r="DL36" s="444"/>
      <c r="DM36" s="444"/>
      <c r="DN36" s="444"/>
      <c r="DO36" s="444"/>
      <c r="DP36" s="444"/>
      <c r="DQ36" s="445"/>
      <c r="DR36" s="443"/>
      <c r="DS36" s="444"/>
      <c r="DT36" s="444"/>
      <c r="DU36" s="444"/>
      <c r="DV36" s="444"/>
      <c r="DW36" s="444"/>
      <c r="DX36" s="444"/>
      <c r="DY36" s="444"/>
      <c r="DZ36" s="444"/>
      <c r="EA36" s="444"/>
      <c r="EB36" s="444"/>
      <c r="EC36" s="444"/>
      <c r="ED36" s="444"/>
      <c r="EE36" s="444"/>
      <c r="EF36" s="444"/>
      <c r="EG36" s="445"/>
      <c r="EH36" s="443"/>
      <c r="EI36" s="444"/>
      <c r="EJ36" s="444"/>
      <c r="EK36" s="444"/>
      <c r="EL36" s="444"/>
      <c r="EM36" s="444"/>
      <c r="EN36" s="444"/>
      <c r="EO36" s="444"/>
      <c r="EP36" s="444"/>
      <c r="EQ36" s="444"/>
      <c r="ER36" s="444"/>
      <c r="ES36" s="444"/>
      <c r="ET36" s="444"/>
      <c r="EU36" s="444"/>
      <c r="EV36" s="444"/>
      <c r="EW36" s="445"/>
      <c r="EX36" s="443"/>
      <c r="EY36" s="444"/>
      <c r="EZ36" s="444"/>
      <c r="FA36" s="444"/>
      <c r="FB36" s="444"/>
      <c r="FC36" s="444"/>
      <c r="FD36" s="444"/>
      <c r="FE36" s="444"/>
      <c r="FF36" s="444"/>
      <c r="FG36" s="444"/>
      <c r="FH36" s="444"/>
      <c r="FI36" s="444"/>
      <c r="FJ36" s="444"/>
      <c r="FK36" s="444"/>
      <c r="FL36" s="444"/>
      <c r="FM36" s="444"/>
      <c r="FN36" s="444"/>
      <c r="FO36" s="444"/>
      <c r="FP36" s="444"/>
      <c r="FQ36" s="444"/>
      <c r="FR36" s="444"/>
      <c r="FS36" s="445"/>
      <c r="FT36" s="443"/>
      <c r="FU36" s="444"/>
      <c r="FV36" s="444"/>
      <c r="FW36" s="444"/>
      <c r="FX36" s="444"/>
      <c r="FY36" s="444"/>
      <c r="FZ36" s="444"/>
      <c r="GA36" s="444"/>
      <c r="GB36" s="444"/>
      <c r="GC36" s="444"/>
      <c r="GD36" s="444"/>
      <c r="GE36" s="444"/>
      <c r="GF36" s="444"/>
      <c r="GG36" s="444"/>
      <c r="GH36" s="444"/>
      <c r="GI36" s="445"/>
      <c r="GJ36" s="443"/>
      <c r="GK36" s="444"/>
      <c r="GL36" s="444"/>
      <c r="GM36" s="444"/>
      <c r="GN36" s="444"/>
      <c r="GO36" s="444"/>
      <c r="GP36" s="444"/>
      <c r="GQ36" s="444"/>
      <c r="GR36" s="444"/>
      <c r="GS36" s="444"/>
      <c r="GT36" s="444"/>
      <c r="GU36" s="444"/>
      <c r="GV36" s="444"/>
      <c r="GW36" s="444"/>
      <c r="GX36" s="444"/>
      <c r="GY36" s="444"/>
      <c r="GZ36" s="444"/>
      <c r="HA36" s="444"/>
      <c r="HB36" s="445"/>
      <c r="HC36" s="451"/>
      <c r="HD36" s="452"/>
      <c r="HE36" s="452"/>
      <c r="HF36" s="452"/>
      <c r="HG36" s="452"/>
      <c r="HH36" s="452"/>
      <c r="HI36" s="452"/>
      <c r="HJ36" s="452"/>
      <c r="HK36" s="452"/>
      <c r="HL36" s="452"/>
      <c r="HM36" s="452"/>
      <c r="HN36" s="452"/>
      <c r="HO36" s="452"/>
      <c r="HP36" s="452"/>
      <c r="HQ36" s="452"/>
      <c r="HR36" s="452"/>
      <c r="HS36" s="452"/>
      <c r="HT36" s="452"/>
      <c r="HU36" s="452"/>
      <c r="HV36" s="452"/>
    </row>
    <row r="37" spans="1:230" s="75" customFormat="1" ht="22.5" customHeight="1">
      <c r="A37" s="455"/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456"/>
      <c r="Q37" s="456"/>
      <c r="R37" s="456"/>
      <c r="S37" s="456"/>
      <c r="T37" s="456"/>
      <c r="U37" s="456"/>
      <c r="V37" s="456"/>
      <c r="W37" s="456"/>
      <c r="X37" s="456"/>
      <c r="Y37" s="456"/>
      <c r="Z37" s="456"/>
      <c r="AA37" s="456"/>
      <c r="AB37" s="456"/>
      <c r="AC37" s="456"/>
      <c r="AD37" s="456"/>
      <c r="AE37" s="456"/>
      <c r="AF37" s="456"/>
      <c r="AG37" s="456"/>
      <c r="AH37" s="456"/>
      <c r="AI37" s="456"/>
      <c r="AJ37" s="456"/>
      <c r="AK37" s="456"/>
      <c r="AL37" s="456"/>
      <c r="AM37" s="456"/>
      <c r="AN37" s="456"/>
      <c r="AO37" s="456"/>
      <c r="AP37" s="456"/>
      <c r="AQ37" s="456"/>
      <c r="AR37" s="456"/>
      <c r="AS37" s="456"/>
      <c r="AT37" s="456"/>
      <c r="AU37" s="456"/>
      <c r="AV37" s="456"/>
      <c r="AW37" s="456"/>
      <c r="AX37" s="456"/>
      <c r="AY37" s="456"/>
      <c r="AZ37" s="456"/>
      <c r="BA37" s="456"/>
      <c r="BB37" s="456"/>
      <c r="BC37" s="456"/>
      <c r="BD37" s="456"/>
      <c r="BE37" s="456"/>
      <c r="BF37" s="456"/>
      <c r="BG37" s="456"/>
      <c r="BH37" s="456"/>
      <c r="BI37" s="456"/>
      <c r="BJ37" s="456"/>
      <c r="BK37" s="456"/>
      <c r="BL37" s="456"/>
      <c r="BM37" s="456"/>
      <c r="BN37" s="457" t="s">
        <v>290</v>
      </c>
      <c r="BO37" s="458"/>
      <c r="BP37" s="458"/>
      <c r="BQ37" s="458"/>
      <c r="BR37" s="458"/>
      <c r="BS37" s="458"/>
      <c r="BT37" s="458"/>
      <c r="BU37" s="458"/>
      <c r="BV37" s="458"/>
      <c r="BW37" s="458"/>
      <c r="BX37" s="458"/>
      <c r="BY37" s="455"/>
      <c r="BZ37" s="457" t="s">
        <v>291</v>
      </c>
      <c r="CA37" s="458"/>
      <c r="CB37" s="458"/>
      <c r="CC37" s="458"/>
      <c r="CD37" s="458"/>
      <c r="CE37" s="458"/>
      <c r="CF37" s="458"/>
      <c r="CG37" s="458"/>
      <c r="CH37" s="458"/>
      <c r="CI37" s="458"/>
      <c r="CJ37" s="458"/>
      <c r="CK37" s="458"/>
      <c r="CL37" s="458"/>
      <c r="CM37" s="455"/>
      <c r="CN37" s="446"/>
      <c r="CO37" s="447"/>
      <c r="CP37" s="447"/>
      <c r="CQ37" s="447"/>
      <c r="CR37" s="447"/>
      <c r="CS37" s="447"/>
      <c r="CT37" s="447"/>
      <c r="CU37" s="447"/>
      <c r="CV37" s="447"/>
      <c r="CW37" s="447"/>
      <c r="CX37" s="447"/>
      <c r="CY37" s="447"/>
      <c r="CZ37" s="447"/>
      <c r="DA37" s="447"/>
      <c r="DB37" s="447"/>
      <c r="DC37" s="447"/>
      <c r="DD37" s="447"/>
      <c r="DE37" s="447"/>
      <c r="DF37" s="447"/>
      <c r="DG37" s="448"/>
      <c r="DH37" s="446"/>
      <c r="DI37" s="447"/>
      <c r="DJ37" s="447"/>
      <c r="DK37" s="447"/>
      <c r="DL37" s="447"/>
      <c r="DM37" s="447"/>
      <c r="DN37" s="447"/>
      <c r="DO37" s="447"/>
      <c r="DP37" s="447"/>
      <c r="DQ37" s="448"/>
      <c r="DR37" s="446"/>
      <c r="DS37" s="447"/>
      <c r="DT37" s="447"/>
      <c r="DU37" s="447"/>
      <c r="DV37" s="447"/>
      <c r="DW37" s="447"/>
      <c r="DX37" s="447"/>
      <c r="DY37" s="447"/>
      <c r="DZ37" s="447"/>
      <c r="EA37" s="447"/>
      <c r="EB37" s="447"/>
      <c r="EC37" s="447"/>
      <c r="ED37" s="447"/>
      <c r="EE37" s="447"/>
      <c r="EF37" s="447"/>
      <c r="EG37" s="448"/>
      <c r="EH37" s="446"/>
      <c r="EI37" s="447"/>
      <c r="EJ37" s="447"/>
      <c r="EK37" s="447"/>
      <c r="EL37" s="447"/>
      <c r="EM37" s="447"/>
      <c r="EN37" s="447"/>
      <c r="EO37" s="447"/>
      <c r="EP37" s="447"/>
      <c r="EQ37" s="447"/>
      <c r="ER37" s="447"/>
      <c r="ES37" s="447"/>
      <c r="ET37" s="447"/>
      <c r="EU37" s="447"/>
      <c r="EV37" s="447"/>
      <c r="EW37" s="448"/>
      <c r="EX37" s="446"/>
      <c r="EY37" s="447"/>
      <c r="EZ37" s="447"/>
      <c r="FA37" s="447"/>
      <c r="FB37" s="447"/>
      <c r="FC37" s="447"/>
      <c r="FD37" s="447"/>
      <c r="FE37" s="447"/>
      <c r="FF37" s="447"/>
      <c r="FG37" s="447"/>
      <c r="FH37" s="447"/>
      <c r="FI37" s="447"/>
      <c r="FJ37" s="447"/>
      <c r="FK37" s="447"/>
      <c r="FL37" s="447"/>
      <c r="FM37" s="447"/>
      <c r="FN37" s="447"/>
      <c r="FO37" s="447"/>
      <c r="FP37" s="447"/>
      <c r="FQ37" s="447"/>
      <c r="FR37" s="447"/>
      <c r="FS37" s="448"/>
      <c r="FT37" s="446"/>
      <c r="FU37" s="447"/>
      <c r="FV37" s="447"/>
      <c r="FW37" s="447"/>
      <c r="FX37" s="447"/>
      <c r="FY37" s="447"/>
      <c r="FZ37" s="447"/>
      <c r="GA37" s="447"/>
      <c r="GB37" s="447"/>
      <c r="GC37" s="447"/>
      <c r="GD37" s="447"/>
      <c r="GE37" s="447"/>
      <c r="GF37" s="447"/>
      <c r="GG37" s="447"/>
      <c r="GH37" s="447"/>
      <c r="GI37" s="448"/>
      <c r="GJ37" s="446"/>
      <c r="GK37" s="447"/>
      <c r="GL37" s="447"/>
      <c r="GM37" s="447"/>
      <c r="GN37" s="447"/>
      <c r="GO37" s="447"/>
      <c r="GP37" s="447"/>
      <c r="GQ37" s="447"/>
      <c r="GR37" s="447"/>
      <c r="GS37" s="447"/>
      <c r="GT37" s="447"/>
      <c r="GU37" s="447"/>
      <c r="GV37" s="447"/>
      <c r="GW37" s="447"/>
      <c r="GX37" s="447"/>
      <c r="GY37" s="447"/>
      <c r="GZ37" s="447"/>
      <c r="HA37" s="447"/>
      <c r="HB37" s="448"/>
      <c r="HC37" s="453"/>
      <c r="HD37" s="454"/>
      <c r="HE37" s="454"/>
      <c r="HF37" s="454"/>
      <c r="HG37" s="454"/>
      <c r="HH37" s="454"/>
      <c r="HI37" s="454"/>
      <c r="HJ37" s="454"/>
      <c r="HK37" s="454"/>
      <c r="HL37" s="454"/>
      <c r="HM37" s="454"/>
      <c r="HN37" s="454"/>
      <c r="HO37" s="454"/>
      <c r="HP37" s="454"/>
      <c r="HQ37" s="454"/>
      <c r="HR37" s="454"/>
      <c r="HS37" s="454"/>
      <c r="HT37" s="454"/>
      <c r="HU37" s="454"/>
      <c r="HV37" s="454"/>
    </row>
    <row r="38" spans="1:230" s="76" customFormat="1" ht="12.75" thickBot="1">
      <c r="A38" s="438">
        <v>1</v>
      </c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  <c r="V38" s="438"/>
      <c r="W38" s="438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438"/>
      <c r="AN38" s="438"/>
      <c r="AO38" s="438"/>
      <c r="AP38" s="438"/>
      <c r="AQ38" s="438"/>
      <c r="AR38" s="438"/>
      <c r="AS38" s="438"/>
      <c r="AT38" s="438"/>
      <c r="AU38" s="438"/>
      <c r="AV38" s="438"/>
      <c r="AW38" s="438"/>
      <c r="AX38" s="438"/>
      <c r="AY38" s="438"/>
      <c r="AZ38" s="438"/>
      <c r="BA38" s="438"/>
      <c r="BB38" s="438"/>
      <c r="BC38" s="439"/>
      <c r="BD38" s="435">
        <v>2</v>
      </c>
      <c r="BE38" s="436"/>
      <c r="BF38" s="436"/>
      <c r="BG38" s="436"/>
      <c r="BH38" s="436"/>
      <c r="BI38" s="436"/>
      <c r="BJ38" s="436"/>
      <c r="BK38" s="436"/>
      <c r="BL38" s="436"/>
      <c r="BM38" s="437"/>
      <c r="BN38" s="435">
        <v>3</v>
      </c>
      <c r="BO38" s="436"/>
      <c r="BP38" s="436"/>
      <c r="BQ38" s="436"/>
      <c r="BR38" s="436"/>
      <c r="BS38" s="436"/>
      <c r="BT38" s="436"/>
      <c r="BU38" s="436"/>
      <c r="BV38" s="436"/>
      <c r="BW38" s="436"/>
      <c r="BX38" s="436"/>
      <c r="BY38" s="437"/>
      <c r="BZ38" s="435">
        <v>4</v>
      </c>
      <c r="CA38" s="436"/>
      <c r="CB38" s="436"/>
      <c r="CC38" s="436"/>
      <c r="CD38" s="436"/>
      <c r="CE38" s="436"/>
      <c r="CF38" s="436"/>
      <c r="CG38" s="436"/>
      <c r="CH38" s="436"/>
      <c r="CI38" s="436"/>
      <c r="CJ38" s="436"/>
      <c r="CK38" s="436"/>
      <c r="CL38" s="436"/>
      <c r="CM38" s="437"/>
      <c r="CN38" s="435">
        <v>5</v>
      </c>
      <c r="CO38" s="436"/>
      <c r="CP38" s="436"/>
      <c r="CQ38" s="436"/>
      <c r="CR38" s="436"/>
      <c r="CS38" s="436"/>
      <c r="CT38" s="436"/>
      <c r="CU38" s="436"/>
      <c r="CV38" s="436"/>
      <c r="CW38" s="436"/>
      <c r="CX38" s="436"/>
      <c r="CY38" s="436"/>
      <c r="CZ38" s="436"/>
      <c r="DA38" s="436"/>
      <c r="DB38" s="436"/>
      <c r="DC38" s="436"/>
      <c r="DD38" s="436"/>
      <c r="DE38" s="436"/>
      <c r="DF38" s="436"/>
      <c r="DG38" s="437"/>
      <c r="DH38" s="435">
        <v>6</v>
      </c>
      <c r="DI38" s="436"/>
      <c r="DJ38" s="436"/>
      <c r="DK38" s="436"/>
      <c r="DL38" s="436"/>
      <c r="DM38" s="436"/>
      <c r="DN38" s="436"/>
      <c r="DO38" s="436"/>
      <c r="DP38" s="436"/>
      <c r="DQ38" s="437"/>
      <c r="DR38" s="435">
        <v>7</v>
      </c>
      <c r="DS38" s="436"/>
      <c r="DT38" s="436"/>
      <c r="DU38" s="436"/>
      <c r="DV38" s="436"/>
      <c r="DW38" s="436"/>
      <c r="DX38" s="436"/>
      <c r="DY38" s="436"/>
      <c r="DZ38" s="436"/>
      <c r="EA38" s="436"/>
      <c r="EB38" s="436"/>
      <c r="EC38" s="436"/>
      <c r="ED38" s="436"/>
      <c r="EE38" s="436"/>
      <c r="EF38" s="436"/>
      <c r="EG38" s="437"/>
      <c r="EH38" s="435">
        <v>8</v>
      </c>
      <c r="EI38" s="436"/>
      <c r="EJ38" s="436"/>
      <c r="EK38" s="436"/>
      <c r="EL38" s="436"/>
      <c r="EM38" s="436"/>
      <c r="EN38" s="436"/>
      <c r="EO38" s="436"/>
      <c r="EP38" s="436"/>
      <c r="EQ38" s="436"/>
      <c r="ER38" s="436"/>
      <c r="ES38" s="436"/>
      <c r="ET38" s="436"/>
      <c r="EU38" s="436"/>
      <c r="EV38" s="436"/>
      <c r="EW38" s="437"/>
      <c r="EX38" s="435">
        <v>9</v>
      </c>
      <c r="EY38" s="436"/>
      <c r="EZ38" s="436"/>
      <c r="FA38" s="436"/>
      <c r="FB38" s="436"/>
      <c r="FC38" s="436"/>
      <c r="FD38" s="436"/>
      <c r="FE38" s="436"/>
      <c r="FF38" s="436"/>
      <c r="FG38" s="436"/>
      <c r="FH38" s="436"/>
      <c r="FI38" s="436"/>
      <c r="FJ38" s="436"/>
      <c r="FK38" s="436"/>
      <c r="FL38" s="436"/>
      <c r="FM38" s="436"/>
      <c r="FN38" s="436"/>
      <c r="FO38" s="436"/>
      <c r="FP38" s="436"/>
      <c r="FQ38" s="436"/>
      <c r="FR38" s="436"/>
      <c r="FS38" s="437"/>
      <c r="FT38" s="435">
        <v>10</v>
      </c>
      <c r="FU38" s="436"/>
      <c r="FV38" s="436"/>
      <c r="FW38" s="436"/>
      <c r="FX38" s="436"/>
      <c r="FY38" s="436"/>
      <c r="FZ38" s="436"/>
      <c r="GA38" s="436"/>
      <c r="GB38" s="436"/>
      <c r="GC38" s="436"/>
      <c r="GD38" s="436"/>
      <c r="GE38" s="436"/>
      <c r="GF38" s="436"/>
      <c r="GG38" s="436"/>
      <c r="GH38" s="436"/>
      <c r="GI38" s="437"/>
      <c r="GJ38" s="435">
        <v>11</v>
      </c>
      <c r="GK38" s="436"/>
      <c r="GL38" s="436"/>
      <c r="GM38" s="436"/>
      <c r="GN38" s="436"/>
      <c r="GO38" s="436"/>
      <c r="GP38" s="436"/>
      <c r="GQ38" s="436"/>
      <c r="GR38" s="436"/>
      <c r="GS38" s="436"/>
      <c r="GT38" s="436"/>
      <c r="GU38" s="436"/>
      <c r="GV38" s="436"/>
      <c r="GW38" s="436"/>
      <c r="GX38" s="436"/>
      <c r="GY38" s="436"/>
      <c r="GZ38" s="436"/>
      <c r="HA38" s="436"/>
      <c r="HB38" s="437"/>
      <c r="HC38" s="435">
        <v>12</v>
      </c>
      <c r="HD38" s="436"/>
      <c r="HE38" s="436"/>
      <c r="HF38" s="436"/>
      <c r="HG38" s="436"/>
      <c r="HH38" s="436"/>
      <c r="HI38" s="436"/>
      <c r="HJ38" s="436"/>
      <c r="HK38" s="436"/>
      <c r="HL38" s="436"/>
      <c r="HM38" s="436"/>
      <c r="HN38" s="436"/>
      <c r="HO38" s="436"/>
      <c r="HP38" s="436"/>
      <c r="HQ38" s="436"/>
      <c r="HR38" s="436"/>
      <c r="HS38" s="436"/>
      <c r="HT38" s="436"/>
      <c r="HU38" s="436"/>
      <c r="HV38" s="436"/>
    </row>
    <row r="39" spans="1:230" s="77" customFormat="1" ht="13.5" customHeight="1">
      <c r="A39" s="426"/>
      <c r="B39" s="426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6"/>
      <c r="AX39" s="426"/>
      <c r="AY39" s="426"/>
      <c r="AZ39" s="426"/>
      <c r="BA39" s="426"/>
      <c r="BB39" s="426"/>
      <c r="BC39" s="426"/>
      <c r="BD39" s="434"/>
      <c r="BE39" s="428"/>
      <c r="BF39" s="428"/>
      <c r="BG39" s="428"/>
      <c r="BH39" s="428"/>
      <c r="BI39" s="428"/>
      <c r="BJ39" s="428"/>
      <c r="BK39" s="428"/>
      <c r="BL39" s="428"/>
      <c r="BM39" s="429"/>
      <c r="BN39" s="427"/>
      <c r="BO39" s="428"/>
      <c r="BP39" s="428"/>
      <c r="BQ39" s="428"/>
      <c r="BR39" s="428"/>
      <c r="BS39" s="428"/>
      <c r="BT39" s="428"/>
      <c r="BU39" s="428"/>
      <c r="BV39" s="428"/>
      <c r="BW39" s="428"/>
      <c r="BX39" s="428"/>
      <c r="BY39" s="429"/>
      <c r="BZ39" s="427"/>
      <c r="CA39" s="428"/>
      <c r="CB39" s="428"/>
      <c r="CC39" s="428"/>
      <c r="CD39" s="428"/>
      <c r="CE39" s="428"/>
      <c r="CF39" s="428"/>
      <c r="CG39" s="428"/>
      <c r="CH39" s="428"/>
      <c r="CI39" s="428"/>
      <c r="CJ39" s="428"/>
      <c r="CK39" s="428"/>
      <c r="CL39" s="428"/>
      <c r="CM39" s="429"/>
      <c r="CN39" s="427"/>
      <c r="CO39" s="428"/>
      <c r="CP39" s="428"/>
      <c r="CQ39" s="428"/>
      <c r="CR39" s="428"/>
      <c r="CS39" s="428"/>
      <c r="CT39" s="428"/>
      <c r="CU39" s="428"/>
      <c r="CV39" s="428"/>
      <c r="CW39" s="428"/>
      <c r="CX39" s="428"/>
      <c r="CY39" s="428"/>
      <c r="CZ39" s="428"/>
      <c r="DA39" s="428"/>
      <c r="DB39" s="428"/>
      <c r="DC39" s="428"/>
      <c r="DD39" s="428"/>
      <c r="DE39" s="428"/>
      <c r="DF39" s="428"/>
      <c r="DG39" s="429"/>
      <c r="DH39" s="427"/>
      <c r="DI39" s="428"/>
      <c r="DJ39" s="428"/>
      <c r="DK39" s="428"/>
      <c r="DL39" s="428"/>
      <c r="DM39" s="428"/>
      <c r="DN39" s="428"/>
      <c r="DO39" s="428"/>
      <c r="DP39" s="428"/>
      <c r="DQ39" s="429"/>
      <c r="DR39" s="427"/>
      <c r="DS39" s="428"/>
      <c r="DT39" s="428"/>
      <c r="DU39" s="428"/>
      <c r="DV39" s="428"/>
      <c r="DW39" s="428"/>
      <c r="DX39" s="428"/>
      <c r="DY39" s="428"/>
      <c r="DZ39" s="428"/>
      <c r="EA39" s="428"/>
      <c r="EB39" s="428"/>
      <c r="EC39" s="428"/>
      <c r="ED39" s="428"/>
      <c r="EE39" s="428"/>
      <c r="EF39" s="428"/>
      <c r="EG39" s="429"/>
      <c r="EH39" s="430"/>
      <c r="EI39" s="431"/>
      <c r="EJ39" s="431"/>
      <c r="EK39" s="431"/>
      <c r="EL39" s="431"/>
      <c r="EM39" s="431"/>
      <c r="EN39" s="431"/>
      <c r="EO39" s="431"/>
      <c r="EP39" s="431"/>
      <c r="EQ39" s="431"/>
      <c r="ER39" s="431"/>
      <c r="ES39" s="431"/>
      <c r="ET39" s="431"/>
      <c r="EU39" s="431"/>
      <c r="EV39" s="431"/>
      <c r="EW39" s="432"/>
      <c r="EX39" s="430"/>
      <c r="EY39" s="431"/>
      <c r="EZ39" s="431"/>
      <c r="FA39" s="431"/>
      <c r="FB39" s="431"/>
      <c r="FC39" s="431"/>
      <c r="FD39" s="431"/>
      <c r="FE39" s="431"/>
      <c r="FF39" s="431"/>
      <c r="FG39" s="431"/>
      <c r="FH39" s="431"/>
      <c r="FI39" s="431"/>
      <c r="FJ39" s="431"/>
      <c r="FK39" s="431"/>
      <c r="FL39" s="431"/>
      <c r="FM39" s="431"/>
      <c r="FN39" s="431"/>
      <c r="FO39" s="431"/>
      <c r="FP39" s="431"/>
      <c r="FQ39" s="431"/>
      <c r="FR39" s="431"/>
      <c r="FS39" s="432"/>
      <c r="FT39" s="430"/>
      <c r="FU39" s="431"/>
      <c r="FV39" s="431"/>
      <c r="FW39" s="431"/>
      <c r="FX39" s="431"/>
      <c r="FY39" s="431"/>
      <c r="FZ39" s="431"/>
      <c r="GA39" s="431"/>
      <c r="GB39" s="431"/>
      <c r="GC39" s="431"/>
      <c r="GD39" s="431"/>
      <c r="GE39" s="431"/>
      <c r="GF39" s="431"/>
      <c r="GG39" s="431"/>
      <c r="GH39" s="431"/>
      <c r="GI39" s="432"/>
      <c r="GJ39" s="430"/>
      <c r="GK39" s="431"/>
      <c r="GL39" s="431"/>
      <c r="GM39" s="431"/>
      <c r="GN39" s="431"/>
      <c r="GO39" s="431"/>
      <c r="GP39" s="431"/>
      <c r="GQ39" s="431"/>
      <c r="GR39" s="431"/>
      <c r="GS39" s="431"/>
      <c r="GT39" s="431"/>
      <c r="GU39" s="431"/>
      <c r="GV39" s="431"/>
      <c r="GW39" s="431"/>
      <c r="GX39" s="431"/>
      <c r="GY39" s="431"/>
      <c r="GZ39" s="431"/>
      <c r="HA39" s="431"/>
      <c r="HB39" s="432"/>
      <c r="HC39" s="430"/>
      <c r="HD39" s="431"/>
      <c r="HE39" s="431"/>
      <c r="HF39" s="431"/>
      <c r="HG39" s="431"/>
      <c r="HH39" s="431"/>
      <c r="HI39" s="431"/>
      <c r="HJ39" s="431"/>
      <c r="HK39" s="431"/>
      <c r="HL39" s="431"/>
      <c r="HM39" s="431"/>
      <c r="HN39" s="431"/>
      <c r="HO39" s="431"/>
      <c r="HP39" s="431"/>
      <c r="HQ39" s="431"/>
      <c r="HR39" s="431"/>
      <c r="HS39" s="431"/>
      <c r="HT39" s="431"/>
      <c r="HU39" s="431"/>
      <c r="HV39" s="433"/>
    </row>
    <row r="40" spans="1:230" s="77" customFormat="1" ht="13.5" customHeight="1">
      <c r="A40" s="426"/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26"/>
      <c r="AM40" s="426"/>
      <c r="AN40" s="426"/>
      <c r="AO40" s="426"/>
      <c r="AP40" s="426"/>
      <c r="AQ40" s="426"/>
      <c r="AR40" s="426"/>
      <c r="AS40" s="426"/>
      <c r="AT40" s="426"/>
      <c r="AU40" s="426"/>
      <c r="AV40" s="426"/>
      <c r="AW40" s="426"/>
      <c r="AX40" s="426"/>
      <c r="AY40" s="426"/>
      <c r="AZ40" s="426"/>
      <c r="BA40" s="426"/>
      <c r="BB40" s="426"/>
      <c r="BC40" s="426"/>
      <c r="BD40" s="422"/>
      <c r="BE40" s="423"/>
      <c r="BF40" s="423"/>
      <c r="BG40" s="423"/>
      <c r="BH40" s="423"/>
      <c r="BI40" s="423"/>
      <c r="BJ40" s="423"/>
      <c r="BK40" s="423"/>
      <c r="BL40" s="423"/>
      <c r="BM40" s="424"/>
      <c r="BN40" s="425"/>
      <c r="BO40" s="423"/>
      <c r="BP40" s="423"/>
      <c r="BQ40" s="423"/>
      <c r="BR40" s="423"/>
      <c r="BS40" s="423"/>
      <c r="BT40" s="423"/>
      <c r="BU40" s="423"/>
      <c r="BV40" s="423"/>
      <c r="BW40" s="423"/>
      <c r="BX40" s="423"/>
      <c r="BY40" s="424"/>
      <c r="BZ40" s="425"/>
      <c r="CA40" s="423"/>
      <c r="CB40" s="423"/>
      <c r="CC40" s="423"/>
      <c r="CD40" s="423"/>
      <c r="CE40" s="423"/>
      <c r="CF40" s="423"/>
      <c r="CG40" s="423"/>
      <c r="CH40" s="423"/>
      <c r="CI40" s="423"/>
      <c r="CJ40" s="423"/>
      <c r="CK40" s="423"/>
      <c r="CL40" s="423"/>
      <c r="CM40" s="424"/>
      <c r="CN40" s="425"/>
      <c r="CO40" s="423"/>
      <c r="CP40" s="423"/>
      <c r="CQ40" s="423"/>
      <c r="CR40" s="423"/>
      <c r="CS40" s="423"/>
      <c r="CT40" s="423"/>
      <c r="CU40" s="423"/>
      <c r="CV40" s="423"/>
      <c r="CW40" s="423"/>
      <c r="CX40" s="423"/>
      <c r="CY40" s="423"/>
      <c r="CZ40" s="423"/>
      <c r="DA40" s="423"/>
      <c r="DB40" s="423"/>
      <c r="DC40" s="423"/>
      <c r="DD40" s="423"/>
      <c r="DE40" s="423"/>
      <c r="DF40" s="423"/>
      <c r="DG40" s="424"/>
      <c r="DH40" s="425"/>
      <c r="DI40" s="423"/>
      <c r="DJ40" s="423"/>
      <c r="DK40" s="423"/>
      <c r="DL40" s="423"/>
      <c r="DM40" s="423"/>
      <c r="DN40" s="423"/>
      <c r="DO40" s="423"/>
      <c r="DP40" s="423"/>
      <c r="DQ40" s="424"/>
      <c r="DR40" s="425"/>
      <c r="DS40" s="423"/>
      <c r="DT40" s="423"/>
      <c r="DU40" s="423"/>
      <c r="DV40" s="423"/>
      <c r="DW40" s="423"/>
      <c r="DX40" s="423"/>
      <c r="DY40" s="423"/>
      <c r="DZ40" s="423"/>
      <c r="EA40" s="423"/>
      <c r="EB40" s="423"/>
      <c r="EC40" s="423"/>
      <c r="ED40" s="423"/>
      <c r="EE40" s="423"/>
      <c r="EF40" s="423"/>
      <c r="EG40" s="424"/>
      <c r="EH40" s="417"/>
      <c r="EI40" s="418"/>
      <c r="EJ40" s="418"/>
      <c r="EK40" s="418"/>
      <c r="EL40" s="418"/>
      <c r="EM40" s="418"/>
      <c r="EN40" s="418"/>
      <c r="EO40" s="418"/>
      <c r="EP40" s="418"/>
      <c r="EQ40" s="418"/>
      <c r="ER40" s="418"/>
      <c r="ES40" s="418"/>
      <c r="ET40" s="418"/>
      <c r="EU40" s="418"/>
      <c r="EV40" s="418"/>
      <c r="EW40" s="419"/>
      <c r="EX40" s="417"/>
      <c r="EY40" s="418"/>
      <c r="EZ40" s="418"/>
      <c r="FA40" s="418"/>
      <c r="FB40" s="418"/>
      <c r="FC40" s="418"/>
      <c r="FD40" s="418"/>
      <c r="FE40" s="418"/>
      <c r="FF40" s="418"/>
      <c r="FG40" s="418"/>
      <c r="FH40" s="418"/>
      <c r="FI40" s="418"/>
      <c r="FJ40" s="418"/>
      <c r="FK40" s="418"/>
      <c r="FL40" s="418"/>
      <c r="FM40" s="418"/>
      <c r="FN40" s="418"/>
      <c r="FO40" s="418"/>
      <c r="FP40" s="418"/>
      <c r="FQ40" s="418"/>
      <c r="FR40" s="418"/>
      <c r="FS40" s="419"/>
      <c r="FT40" s="417"/>
      <c r="FU40" s="418"/>
      <c r="FV40" s="418"/>
      <c r="FW40" s="418"/>
      <c r="FX40" s="418"/>
      <c r="FY40" s="418"/>
      <c r="FZ40" s="418"/>
      <c r="GA40" s="418"/>
      <c r="GB40" s="418"/>
      <c r="GC40" s="418"/>
      <c r="GD40" s="418"/>
      <c r="GE40" s="418"/>
      <c r="GF40" s="418"/>
      <c r="GG40" s="418"/>
      <c r="GH40" s="418"/>
      <c r="GI40" s="419"/>
      <c r="GJ40" s="417"/>
      <c r="GK40" s="418"/>
      <c r="GL40" s="418"/>
      <c r="GM40" s="418"/>
      <c r="GN40" s="418"/>
      <c r="GO40" s="418"/>
      <c r="GP40" s="418"/>
      <c r="GQ40" s="418"/>
      <c r="GR40" s="418"/>
      <c r="GS40" s="418"/>
      <c r="GT40" s="418"/>
      <c r="GU40" s="418"/>
      <c r="GV40" s="418"/>
      <c r="GW40" s="418"/>
      <c r="GX40" s="418"/>
      <c r="GY40" s="418"/>
      <c r="GZ40" s="418"/>
      <c r="HA40" s="418"/>
      <c r="HB40" s="419"/>
      <c r="HC40" s="417"/>
      <c r="HD40" s="418"/>
      <c r="HE40" s="418"/>
      <c r="HF40" s="418"/>
      <c r="HG40" s="418"/>
      <c r="HH40" s="418"/>
      <c r="HI40" s="418"/>
      <c r="HJ40" s="418"/>
      <c r="HK40" s="418"/>
      <c r="HL40" s="418"/>
      <c r="HM40" s="418"/>
      <c r="HN40" s="418"/>
      <c r="HO40" s="418"/>
      <c r="HP40" s="418"/>
      <c r="HQ40" s="418"/>
      <c r="HR40" s="418"/>
      <c r="HS40" s="418"/>
      <c r="HT40" s="418"/>
      <c r="HU40" s="418"/>
      <c r="HV40" s="420"/>
    </row>
    <row r="41" spans="1:230" s="77" customFormat="1" ht="13.5" customHeight="1">
      <c r="A41" s="421" t="s">
        <v>292</v>
      </c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  <c r="BB41" s="421"/>
      <c r="BC41" s="421"/>
      <c r="BD41" s="422"/>
      <c r="BE41" s="423"/>
      <c r="BF41" s="423"/>
      <c r="BG41" s="423"/>
      <c r="BH41" s="423"/>
      <c r="BI41" s="423"/>
      <c r="BJ41" s="423"/>
      <c r="BK41" s="423"/>
      <c r="BL41" s="423"/>
      <c r="BM41" s="424"/>
      <c r="BN41" s="414" t="s">
        <v>293</v>
      </c>
      <c r="BO41" s="415"/>
      <c r="BP41" s="415"/>
      <c r="BQ41" s="415"/>
      <c r="BR41" s="415"/>
      <c r="BS41" s="415"/>
      <c r="BT41" s="415"/>
      <c r="BU41" s="415"/>
      <c r="BV41" s="415"/>
      <c r="BW41" s="415"/>
      <c r="BX41" s="415"/>
      <c r="BY41" s="416"/>
      <c r="BZ41" s="414" t="s">
        <v>293</v>
      </c>
      <c r="CA41" s="415"/>
      <c r="CB41" s="415"/>
      <c r="CC41" s="415"/>
      <c r="CD41" s="415"/>
      <c r="CE41" s="415"/>
      <c r="CF41" s="415"/>
      <c r="CG41" s="415"/>
      <c r="CH41" s="415"/>
      <c r="CI41" s="415"/>
      <c r="CJ41" s="415"/>
      <c r="CK41" s="415"/>
      <c r="CL41" s="415"/>
      <c r="CM41" s="416"/>
      <c r="CN41" s="414" t="s">
        <v>293</v>
      </c>
      <c r="CO41" s="415"/>
      <c r="CP41" s="415"/>
      <c r="CQ41" s="415"/>
      <c r="CR41" s="415"/>
      <c r="CS41" s="415"/>
      <c r="CT41" s="415"/>
      <c r="CU41" s="415"/>
      <c r="CV41" s="415"/>
      <c r="CW41" s="415"/>
      <c r="CX41" s="415"/>
      <c r="CY41" s="415"/>
      <c r="CZ41" s="415"/>
      <c r="DA41" s="415"/>
      <c r="DB41" s="415"/>
      <c r="DC41" s="415"/>
      <c r="DD41" s="415"/>
      <c r="DE41" s="415"/>
      <c r="DF41" s="415"/>
      <c r="DG41" s="416"/>
      <c r="DH41" s="414" t="s">
        <v>293</v>
      </c>
      <c r="DI41" s="415"/>
      <c r="DJ41" s="415"/>
      <c r="DK41" s="415"/>
      <c r="DL41" s="415"/>
      <c r="DM41" s="415"/>
      <c r="DN41" s="415"/>
      <c r="DO41" s="415"/>
      <c r="DP41" s="415"/>
      <c r="DQ41" s="416"/>
      <c r="DR41" s="414" t="s">
        <v>293</v>
      </c>
      <c r="DS41" s="415"/>
      <c r="DT41" s="415"/>
      <c r="DU41" s="415"/>
      <c r="DV41" s="415"/>
      <c r="DW41" s="415"/>
      <c r="DX41" s="415"/>
      <c r="DY41" s="415"/>
      <c r="DZ41" s="415"/>
      <c r="EA41" s="415"/>
      <c r="EB41" s="415"/>
      <c r="EC41" s="415"/>
      <c r="ED41" s="415"/>
      <c r="EE41" s="415"/>
      <c r="EF41" s="415"/>
      <c r="EG41" s="416"/>
      <c r="EH41" s="417"/>
      <c r="EI41" s="418"/>
      <c r="EJ41" s="418"/>
      <c r="EK41" s="418"/>
      <c r="EL41" s="418"/>
      <c r="EM41" s="418"/>
      <c r="EN41" s="418"/>
      <c r="EO41" s="418"/>
      <c r="EP41" s="418"/>
      <c r="EQ41" s="418"/>
      <c r="ER41" s="418"/>
      <c r="ES41" s="418"/>
      <c r="ET41" s="418"/>
      <c r="EU41" s="418"/>
      <c r="EV41" s="418"/>
      <c r="EW41" s="419"/>
      <c r="EX41" s="417"/>
      <c r="EY41" s="418"/>
      <c r="EZ41" s="418"/>
      <c r="FA41" s="418"/>
      <c r="FB41" s="418"/>
      <c r="FC41" s="418"/>
      <c r="FD41" s="418"/>
      <c r="FE41" s="418"/>
      <c r="FF41" s="418"/>
      <c r="FG41" s="418"/>
      <c r="FH41" s="418"/>
      <c r="FI41" s="418"/>
      <c r="FJ41" s="418"/>
      <c r="FK41" s="418"/>
      <c r="FL41" s="418"/>
      <c r="FM41" s="418"/>
      <c r="FN41" s="418"/>
      <c r="FO41" s="418"/>
      <c r="FP41" s="418"/>
      <c r="FQ41" s="418"/>
      <c r="FR41" s="418"/>
      <c r="FS41" s="419"/>
      <c r="FT41" s="417"/>
      <c r="FU41" s="418"/>
      <c r="FV41" s="418"/>
      <c r="FW41" s="418"/>
      <c r="FX41" s="418"/>
      <c r="FY41" s="418"/>
      <c r="FZ41" s="418"/>
      <c r="GA41" s="418"/>
      <c r="GB41" s="418"/>
      <c r="GC41" s="418"/>
      <c r="GD41" s="418"/>
      <c r="GE41" s="418"/>
      <c r="GF41" s="418"/>
      <c r="GG41" s="418"/>
      <c r="GH41" s="418"/>
      <c r="GI41" s="419"/>
      <c r="GJ41" s="417"/>
      <c r="GK41" s="418"/>
      <c r="GL41" s="418"/>
      <c r="GM41" s="418"/>
      <c r="GN41" s="418"/>
      <c r="GO41" s="418"/>
      <c r="GP41" s="418"/>
      <c r="GQ41" s="418"/>
      <c r="GR41" s="418"/>
      <c r="GS41" s="418"/>
      <c r="GT41" s="418"/>
      <c r="GU41" s="418"/>
      <c r="GV41" s="418"/>
      <c r="GW41" s="418"/>
      <c r="GX41" s="418"/>
      <c r="GY41" s="418"/>
      <c r="GZ41" s="418"/>
      <c r="HA41" s="418"/>
      <c r="HB41" s="419"/>
      <c r="HC41" s="417"/>
      <c r="HD41" s="418"/>
      <c r="HE41" s="418"/>
      <c r="HF41" s="418"/>
      <c r="HG41" s="418"/>
      <c r="HH41" s="418"/>
      <c r="HI41" s="418"/>
      <c r="HJ41" s="418"/>
      <c r="HK41" s="418"/>
      <c r="HL41" s="418"/>
      <c r="HM41" s="418"/>
      <c r="HN41" s="418"/>
      <c r="HO41" s="418"/>
      <c r="HP41" s="418"/>
      <c r="HQ41" s="418"/>
      <c r="HR41" s="418"/>
      <c r="HS41" s="418"/>
      <c r="HT41" s="418"/>
      <c r="HU41" s="418"/>
      <c r="HV41" s="420"/>
    </row>
    <row r="42" spans="1:230" s="75" customFormat="1" ht="13.5" customHeight="1" thickBot="1">
      <c r="A42" s="412"/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412"/>
      <c r="AH42" s="412"/>
      <c r="AI42" s="412"/>
      <c r="AJ42" s="412"/>
      <c r="AK42" s="412"/>
      <c r="AL42" s="412"/>
      <c r="AM42" s="412"/>
      <c r="AN42" s="412"/>
      <c r="AO42" s="412"/>
      <c r="AP42" s="412"/>
      <c r="AQ42" s="412"/>
      <c r="AR42" s="412"/>
      <c r="AS42" s="412"/>
      <c r="AT42" s="412"/>
      <c r="AU42" s="412"/>
      <c r="AV42" s="412"/>
      <c r="AW42" s="412"/>
      <c r="AX42" s="412"/>
      <c r="AY42" s="412"/>
      <c r="AZ42" s="412"/>
      <c r="BA42" s="412"/>
      <c r="BB42" s="412"/>
      <c r="BC42" s="412"/>
      <c r="BD42" s="413"/>
      <c r="BE42" s="406"/>
      <c r="BF42" s="406"/>
      <c r="BG42" s="406"/>
      <c r="BH42" s="406"/>
      <c r="BI42" s="406"/>
      <c r="BJ42" s="406"/>
      <c r="BK42" s="406"/>
      <c r="BL42" s="406"/>
      <c r="BM42" s="407"/>
      <c r="BN42" s="405"/>
      <c r="BO42" s="406"/>
      <c r="BP42" s="406"/>
      <c r="BQ42" s="406"/>
      <c r="BR42" s="406"/>
      <c r="BS42" s="406"/>
      <c r="BT42" s="406"/>
      <c r="BU42" s="406"/>
      <c r="BV42" s="406"/>
      <c r="BW42" s="406"/>
      <c r="BX42" s="406"/>
      <c r="BY42" s="407"/>
      <c r="BZ42" s="405"/>
      <c r="CA42" s="406"/>
      <c r="CB42" s="406"/>
      <c r="CC42" s="406"/>
      <c r="CD42" s="406"/>
      <c r="CE42" s="406"/>
      <c r="CF42" s="406"/>
      <c r="CG42" s="406"/>
      <c r="CH42" s="406"/>
      <c r="CI42" s="406"/>
      <c r="CJ42" s="406"/>
      <c r="CK42" s="406"/>
      <c r="CL42" s="406"/>
      <c r="CM42" s="407"/>
      <c r="CN42" s="405"/>
      <c r="CO42" s="406"/>
      <c r="CP42" s="406"/>
      <c r="CQ42" s="406"/>
      <c r="CR42" s="406"/>
      <c r="CS42" s="406"/>
      <c r="CT42" s="406"/>
      <c r="CU42" s="406"/>
      <c r="CV42" s="406"/>
      <c r="CW42" s="406"/>
      <c r="CX42" s="406"/>
      <c r="CY42" s="406"/>
      <c r="CZ42" s="406"/>
      <c r="DA42" s="406"/>
      <c r="DB42" s="406"/>
      <c r="DC42" s="406"/>
      <c r="DD42" s="406"/>
      <c r="DE42" s="406"/>
      <c r="DF42" s="406"/>
      <c r="DG42" s="407"/>
      <c r="DH42" s="405"/>
      <c r="DI42" s="406"/>
      <c r="DJ42" s="406"/>
      <c r="DK42" s="406"/>
      <c r="DL42" s="406"/>
      <c r="DM42" s="406"/>
      <c r="DN42" s="406"/>
      <c r="DO42" s="406"/>
      <c r="DP42" s="406"/>
      <c r="DQ42" s="407"/>
      <c r="DR42" s="405"/>
      <c r="DS42" s="406"/>
      <c r="DT42" s="406"/>
      <c r="DU42" s="406"/>
      <c r="DV42" s="406"/>
      <c r="DW42" s="406"/>
      <c r="DX42" s="406"/>
      <c r="DY42" s="406"/>
      <c r="DZ42" s="406"/>
      <c r="EA42" s="406"/>
      <c r="EB42" s="406"/>
      <c r="EC42" s="406"/>
      <c r="ED42" s="406"/>
      <c r="EE42" s="406"/>
      <c r="EF42" s="406"/>
      <c r="EG42" s="407"/>
      <c r="EH42" s="408"/>
      <c r="EI42" s="409"/>
      <c r="EJ42" s="409"/>
      <c r="EK42" s="409"/>
      <c r="EL42" s="409"/>
      <c r="EM42" s="409"/>
      <c r="EN42" s="409"/>
      <c r="EO42" s="409"/>
      <c r="EP42" s="409"/>
      <c r="EQ42" s="409"/>
      <c r="ER42" s="409"/>
      <c r="ES42" s="409"/>
      <c r="ET42" s="409"/>
      <c r="EU42" s="409"/>
      <c r="EV42" s="409"/>
      <c r="EW42" s="410"/>
      <c r="EX42" s="408"/>
      <c r="EY42" s="409"/>
      <c r="EZ42" s="409"/>
      <c r="FA42" s="409"/>
      <c r="FB42" s="409"/>
      <c r="FC42" s="409"/>
      <c r="FD42" s="409"/>
      <c r="FE42" s="409"/>
      <c r="FF42" s="409"/>
      <c r="FG42" s="409"/>
      <c r="FH42" s="409"/>
      <c r="FI42" s="409"/>
      <c r="FJ42" s="409"/>
      <c r="FK42" s="409"/>
      <c r="FL42" s="409"/>
      <c r="FM42" s="409"/>
      <c r="FN42" s="409"/>
      <c r="FO42" s="409"/>
      <c r="FP42" s="409"/>
      <c r="FQ42" s="409"/>
      <c r="FR42" s="409"/>
      <c r="FS42" s="410"/>
      <c r="FT42" s="408"/>
      <c r="FU42" s="409"/>
      <c r="FV42" s="409"/>
      <c r="FW42" s="409"/>
      <c r="FX42" s="409"/>
      <c r="FY42" s="409"/>
      <c r="FZ42" s="409"/>
      <c r="GA42" s="409"/>
      <c r="GB42" s="409"/>
      <c r="GC42" s="409"/>
      <c r="GD42" s="409"/>
      <c r="GE42" s="409"/>
      <c r="GF42" s="409"/>
      <c r="GG42" s="409"/>
      <c r="GH42" s="409"/>
      <c r="GI42" s="410"/>
      <c r="GJ42" s="408"/>
      <c r="GK42" s="409"/>
      <c r="GL42" s="409"/>
      <c r="GM42" s="409"/>
      <c r="GN42" s="409"/>
      <c r="GO42" s="409"/>
      <c r="GP42" s="409"/>
      <c r="GQ42" s="409"/>
      <c r="GR42" s="409"/>
      <c r="GS42" s="409"/>
      <c r="GT42" s="409"/>
      <c r="GU42" s="409"/>
      <c r="GV42" s="409"/>
      <c r="GW42" s="409"/>
      <c r="GX42" s="409"/>
      <c r="GY42" s="409"/>
      <c r="GZ42" s="409"/>
      <c r="HA42" s="409"/>
      <c r="HB42" s="410"/>
      <c r="HC42" s="408"/>
      <c r="HD42" s="409"/>
      <c r="HE42" s="409"/>
      <c r="HF42" s="409"/>
      <c r="HG42" s="409"/>
      <c r="HH42" s="409"/>
      <c r="HI42" s="409"/>
      <c r="HJ42" s="409"/>
      <c r="HK42" s="409"/>
      <c r="HL42" s="409"/>
      <c r="HM42" s="409"/>
      <c r="HN42" s="409"/>
      <c r="HO42" s="409"/>
      <c r="HP42" s="409"/>
      <c r="HQ42" s="409"/>
      <c r="HR42" s="409"/>
      <c r="HS42" s="409"/>
      <c r="HT42" s="409"/>
      <c r="HU42" s="409"/>
      <c r="HV42" s="411"/>
    </row>
    <row r="43" spans="1:230" s="75" customFormat="1" ht="13.5" customHeight="1" thickBot="1">
      <c r="A43" s="398" t="s">
        <v>294</v>
      </c>
      <c r="B43" s="398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  <c r="AM43" s="398"/>
      <c r="AN43" s="398"/>
      <c r="AO43" s="398"/>
      <c r="AP43" s="398"/>
      <c r="AQ43" s="398"/>
      <c r="AR43" s="398"/>
      <c r="AS43" s="398"/>
      <c r="AT43" s="398"/>
      <c r="AU43" s="398"/>
      <c r="AV43" s="398"/>
      <c r="AW43" s="398"/>
      <c r="AX43" s="398"/>
      <c r="AY43" s="398"/>
      <c r="AZ43" s="398"/>
      <c r="BA43" s="398"/>
      <c r="BB43" s="398"/>
      <c r="BC43" s="398"/>
      <c r="BD43" s="399"/>
      <c r="BE43" s="399"/>
      <c r="BF43" s="399"/>
      <c r="BG43" s="399"/>
      <c r="BH43" s="399"/>
      <c r="BI43" s="399"/>
      <c r="BJ43" s="399"/>
      <c r="BK43" s="399"/>
      <c r="BL43" s="399"/>
      <c r="BM43" s="399"/>
      <c r="BN43" s="399"/>
      <c r="BO43" s="399"/>
      <c r="BP43" s="399"/>
      <c r="BQ43" s="399"/>
      <c r="BR43" s="399"/>
      <c r="BS43" s="399"/>
      <c r="BT43" s="399"/>
      <c r="BU43" s="399"/>
      <c r="BV43" s="399"/>
      <c r="BW43" s="399"/>
      <c r="BX43" s="399"/>
      <c r="BY43" s="399"/>
      <c r="BZ43" s="399"/>
      <c r="CA43" s="399"/>
      <c r="CB43" s="399"/>
      <c r="CC43" s="399"/>
      <c r="CD43" s="399"/>
      <c r="CE43" s="399"/>
      <c r="CF43" s="399"/>
      <c r="CG43" s="399"/>
      <c r="CH43" s="399"/>
      <c r="CI43" s="399"/>
      <c r="CJ43" s="399"/>
      <c r="CK43" s="399"/>
      <c r="CL43" s="399"/>
      <c r="CM43" s="399"/>
      <c r="CN43" s="399"/>
      <c r="CO43" s="399"/>
      <c r="CP43" s="399"/>
      <c r="CQ43" s="399"/>
      <c r="CR43" s="399"/>
      <c r="CS43" s="399"/>
      <c r="CT43" s="399"/>
      <c r="CU43" s="399"/>
      <c r="CV43" s="399"/>
      <c r="CW43" s="399"/>
      <c r="CX43" s="399"/>
      <c r="CY43" s="399"/>
      <c r="CZ43" s="399"/>
      <c r="DA43" s="399"/>
      <c r="DB43" s="399"/>
      <c r="DC43" s="399"/>
      <c r="DD43" s="399"/>
      <c r="DE43" s="399"/>
      <c r="DF43" s="399"/>
      <c r="DG43" s="399"/>
      <c r="DH43" s="399"/>
      <c r="DI43" s="399"/>
      <c r="DJ43" s="399"/>
      <c r="DK43" s="399"/>
      <c r="DL43" s="399"/>
      <c r="DM43" s="399"/>
      <c r="DN43" s="399"/>
      <c r="DO43" s="399"/>
      <c r="DP43" s="399"/>
      <c r="DQ43" s="399"/>
      <c r="DR43" s="399"/>
      <c r="DS43" s="399"/>
      <c r="DT43" s="399"/>
      <c r="DU43" s="399"/>
      <c r="DV43" s="399"/>
      <c r="DW43" s="399"/>
      <c r="DX43" s="399"/>
      <c r="DY43" s="399"/>
      <c r="DZ43" s="399"/>
      <c r="EA43" s="399"/>
      <c r="EB43" s="399"/>
      <c r="EC43" s="399"/>
      <c r="ED43" s="399"/>
      <c r="EE43" s="399"/>
      <c r="EF43" s="399"/>
      <c r="EG43" s="399"/>
      <c r="EH43" s="400"/>
      <c r="EI43" s="401"/>
      <c r="EJ43" s="401"/>
      <c r="EK43" s="401"/>
      <c r="EL43" s="401"/>
      <c r="EM43" s="401"/>
      <c r="EN43" s="401"/>
      <c r="EO43" s="401"/>
      <c r="EP43" s="401"/>
      <c r="EQ43" s="401"/>
      <c r="ER43" s="401"/>
      <c r="ES43" s="401"/>
      <c r="ET43" s="401"/>
      <c r="EU43" s="401"/>
      <c r="EV43" s="401"/>
      <c r="EW43" s="402"/>
      <c r="EX43" s="403"/>
      <c r="EY43" s="401"/>
      <c r="EZ43" s="401"/>
      <c r="FA43" s="401"/>
      <c r="FB43" s="401"/>
      <c r="FC43" s="401"/>
      <c r="FD43" s="401"/>
      <c r="FE43" s="401"/>
      <c r="FF43" s="401"/>
      <c r="FG43" s="401"/>
      <c r="FH43" s="401"/>
      <c r="FI43" s="401"/>
      <c r="FJ43" s="401"/>
      <c r="FK43" s="401"/>
      <c r="FL43" s="401"/>
      <c r="FM43" s="401"/>
      <c r="FN43" s="401"/>
      <c r="FO43" s="401"/>
      <c r="FP43" s="401"/>
      <c r="FQ43" s="401"/>
      <c r="FR43" s="401"/>
      <c r="FS43" s="402"/>
      <c r="FT43" s="403"/>
      <c r="FU43" s="401"/>
      <c r="FV43" s="401"/>
      <c r="FW43" s="401"/>
      <c r="FX43" s="401"/>
      <c r="FY43" s="401"/>
      <c r="FZ43" s="401"/>
      <c r="GA43" s="401"/>
      <c r="GB43" s="401"/>
      <c r="GC43" s="401"/>
      <c r="GD43" s="401"/>
      <c r="GE43" s="401"/>
      <c r="GF43" s="401"/>
      <c r="GG43" s="401"/>
      <c r="GH43" s="401"/>
      <c r="GI43" s="402"/>
      <c r="GJ43" s="403"/>
      <c r="GK43" s="401"/>
      <c r="GL43" s="401"/>
      <c r="GM43" s="401"/>
      <c r="GN43" s="401"/>
      <c r="GO43" s="401"/>
      <c r="GP43" s="401"/>
      <c r="GQ43" s="401"/>
      <c r="GR43" s="401"/>
      <c r="GS43" s="401"/>
      <c r="GT43" s="401"/>
      <c r="GU43" s="401"/>
      <c r="GV43" s="401"/>
      <c r="GW43" s="401"/>
      <c r="GX43" s="401"/>
      <c r="GY43" s="401"/>
      <c r="GZ43" s="401"/>
      <c r="HA43" s="401"/>
      <c r="HB43" s="402"/>
      <c r="HC43" s="403"/>
      <c r="HD43" s="401"/>
      <c r="HE43" s="401"/>
      <c r="HF43" s="401"/>
      <c r="HG43" s="401"/>
      <c r="HH43" s="401"/>
      <c r="HI43" s="401"/>
      <c r="HJ43" s="401"/>
      <c r="HK43" s="401"/>
      <c r="HL43" s="401"/>
      <c r="HM43" s="401"/>
      <c r="HN43" s="401"/>
      <c r="HO43" s="401"/>
      <c r="HP43" s="401"/>
      <c r="HQ43" s="401"/>
      <c r="HR43" s="401"/>
      <c r="HS43" s="401"/>
      <c r="HT43" s="401"/>
      <c r="HU43" s="401"/>
      <c r="HV43" s="404"/>
    </row>
    <row r="44" spans="1:230" ht="8.25" customHeight="1" thickBot="1"/>
    <row r="45" spans="1:230" s="74" customFormat="1" ht="15" customHeight="1">
      <c r="A45" s="68" t="s">
        <v>295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390"/>
      <c r="AI45" s="390"/>
      <c r="AJ45" s="390"/>
      <c r="AK45" s="390"/>
      <c r="AL45" s="390"/>
      <c r="AM45" s="390"/>
      <c r="AN45" s="390"/>
      <c r="AO45" s="390"/>
      <c r="AP45" s="390"/>
      <c r="AQ45" s="390"/>
      <c r="AR45" s="390"/>
      <c r="AS45" s="390"/>
      <c r="AT45" s="390"/>
      <c r="AU45" s="390"/>
      <c r="AV45" s="390"/>
      <c r="AW45" s="390"/>
      <c r="AX45" s="390"/>
      <c r="AY45" s="390"/>
      <c r="AZ45" s="390"/>
      <c r="BA45" s="390"/>
      <c r="BB45" s="78"/>
      <c r="BC45" s="78"/>
      <c r="BD45" s="390"/>
      <c r="BE45" s="390"/>
      <c r="BF45" s="390"/>
      <c r="BG45" s="390"/>
      <c r="BH45" s="390"/>
      <c r="BI45" s="390"/>
      <c r="BJ45" s="390"/>
      <c r="BK45" s="390"/>
      <c r="BL45" s="390"/>
      <c r="BM45" s="390"/>
      <c r="BN45" s="390"/>
      <c r="BO45" s="390"/>
      <c r="BP45" s="390"/>
      <c r="BQ45" s="78"/>
      <c r="BR45" s="78"/>
      <c r="BS45" s="390"/>
      <c r="BT45" s="390"/>
      <c r="BU45" s="390"/>
      <c r="BV45" s="390"/>
      <c r="BW45" s="390"/>
      <c r="BX45" s="390"/>
      <c r="BY45" s="390"/>
      <c r="BZ45" s="390"/>
      <c r="CA45" s="390"/>
      <c r="CB45" s="390"/>
      <c r="CC45" s="390"/>
      <c r="CD45" s="390"/>
      <c r="CE45" s="390"/>
      <c r="CF45" s="390"/>
      <c r="CG45" s="390"/>
      <c r="CH45" s="390"/>
      <c r="CI45" s="390"/>
      <c r="CJ45" s="390"/>
      <c r="CK45" s="390"/>
      <c r="CL45" s="390"/>
      <c r="CM45" s="390"/>
      <c r="HA45" s="79" t="s">
        <v>296</v>
      </c>
      <c r="HC45" s="392"/>
      <c r="HD45" s="393"/>
      <c r="HE45" s="393"/>
      <c r="HF45" s="393"/>
      <c r="HG45" s="393"/>
      <c r="HH45" s="393"/>
      <c r="HI45" s="393"/>
      <c r="HJ45" s="393"/>
      <c r="HK45" s="393"/>
      <c r="HL45" s="393"/>
      <c r="HM45" s="393"/>
      <c r="HN45" s="393"/>
      <c r="HO45" s="393"/>
      <c r="HP45" s="393"/>
      <c r="HQ45" s="393"/>
      <c r="HR45" s="393"/>
      <c r="HS45" s="393"/>
      <c r="HT45" s="393"/>
      <c r="HU45" s="393"/>
      <c r="HV45" s="394"/>
    </row>
    <row r="46" spans="1:230" s="74" customFormat="1" ht="15" customHeight="1" thickBot="1">
      <c r="AH46" s="391" t="s">
        <v>297</v>
      </c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80"/>
      <c r="BC46" s="80"/>
      <c r="BD46" s="391" t="s">
        <v>252</v>
      </c>
      <c r="BE46" s="391"/>
      <c r="BF46" s="391"/>
      <c r="BG46" s="391"/>
      <c r="BH46" s="391"/>
      <c r="BI46" s="391"/>
      <c r="BJ46" s="391"/>
      <c r="BK46" s="391"/>
      <c r="BL46" s="391"/>
      <c r="BM46" s="391"/>
      <c r="BN46" s="391"/>
      <c r="BO46" s="391"/>
      <c r="BP46" s="391"/>
      <c r="BQ46" s="80"/>
      <c r="BR46" s="80"/>
      <c r="BS46" s="391" t="s">
        <v>253</v>
      </c>
      <c r="BT46" s="391"/>
      <c r="BU46" s="391"/>
      <c r="BV46" s="391"/>
      <c r="BW46" s="391"/>
      <c r="BX46" s="391"/>
      <c r="BY46" s="391"/>
      <c r="BZ46" s="391"/>
      <c r="CA46" s="391"/>
      <c r="CB46" s="391"/>
      <c r="CC46" s="391"/>
      <c r="CD46" s="391"/>
      <c r="CE46" s="391"/>
      <c r="CF46" s="391"/>
      <c r="CG46" s="391"/>
      <c r="CH46" s="391"/>
      <c r="CI46" s="391"/>
      <c r="CJ46" s="391"/>
      <c r="CK46" s="391"/>
      <c r="CL46" s="391"/>
      <c r="CM46" s="39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HA46" s="79" t="s">
        <v>298</v>
      </c>
      <c r="HC46" s="395"/>
      <c r="HD46" s="396"/>
      <c r="HE46" s="396"/>
      <c r="HF46" s="396"/>
      <c r="HG46" s="396"/>
      <c r="HH46" s="396"/>
      <c r="HI46" s="396"/>
      <c r="HJ46" s="396"/>
      <c r="HK46" s="396"/>
      <c r="HL46" s="396"/>
      <c r="HM46" s="396"/>
      <c r="HN46" s="396"/>
      <c r="HO46" s="396"/>
      <c r="HP46" s="396"/>
      <c r="HQ46" s="396"/>
      <c r="HR46" s="396"/>
      <c r="HS46" s="396"/>
      <c r="HT46" s="396"/>
      <c r="HU46" s="396"/>
      <c r="HV46" s="397"/>
    </row>
    <row r="47" spans="1:230" s="74" customFormat="1" ht="4.5" customHeight="1"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0"/>
      <c r="BC47" s="80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0"/>
      <c r="BR47" s="80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HA47" s="79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</row>
    <row r="48" spans="1:230">
      <c r="A48" s="66" t="s">
        <v>299</v>
      </c>
      <c r="BD48" s="390"/>
      <c r="BE48" s="390"/>
      <c r="BF48" s="390"/>
      <c r="BG48" s="390"/>
      <c r="BH48" s="390"/>
      <c r="BI48" s="390"/>
      <c r="BJ48" s="390"/>
      <c r="BK48" s="390"/>
      <c r="BL48" s="390"/>
      <c r="BM48" s="390"/>
      <c r="BN48" s="390"/>
      <c r="BO48" s="390"/>
      <c r="BP48" s="390"/>
      <c r="BQ48" s="70"/>
      <c r="BR48" s="70"/>
      <c r="BS48" s="390"/>
      <c r="BT48" s="390"/>
      <c r="BU48" s="390"/>
      <c r="BV48" s="390"/>
      <c r="BW48" s="390"/>
      <c r="BX48" s="390"/>
      <c r="BY48" s="390"/>
      <c r="BZ48" s="390"/>
      <c r="CA48" s="390"/>
      <c r="CB48" s="390"/>
      <c r="CC48" s="390"/>
      <c r="CD48" s="390"/>
      <c r="CE48" s="390"/>
      <c r="CF48" s="390"/>
      <c r="CG48" s="390"/>
      <c r="CH48" s="390"/>
      <c r="CI48" s="390"/>
      <c r="CJ48" s="390"/>
      <c r="CK48" s="390"/>
      <c r="CL48" s="390"/>
      <c r="CM48" s="39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</row>
    <row r="49" spans="1:230">
      <c r="A49" s="66" t="s">
        <v>300</v>
      </c>
      <c r="BD49" s="391" t="s">
        <v>252</v>
      </c>
      <c r="BE49" s="391"/>
      <c r="BF49" s="391"/>
      <c r="BG49" s="391"/>
      <c r="BH49" s="391"/>
      <c r="BI49" s="391"/>
      <c r="BJ49" s="391"/>
      <c r="BK49" s="391"/>
      <c r="BL49" s="391"/>
      <c r="BM49" s="391"/>
      <c r="BN49" s="391"/>
      <c r="BO49" s="391"/>
      <c r="BP49" s="391"/>
      <c r="BQ49" s="80"/>
      <c r="BR49" s="80"/>
      <c r="BS49" s="391" t="s">
        <v>253</v>
      </c>
      <c r="BT49" s="391"/>
      <c r="BU49" s="391"/>
      <c r="BV49" s="391"/>
      <c r="BW49" s="391"/>
      <c r="BX49" s="391"/>
      <c r="BY49" s="391"/>
      <c r="BZ49" s="391"/>
      <c r="CA49" s="391"/>
      <c r="CB49" s="391"/>
      <c r="CC49" s="391"/>
      <c r="CD49" s="391"/>
      <c r="CE49" s="391"/>
      <c r="CF49" s="391"/>
      <c r="CG49" s="391"/>
      <c r="CH49" s="391"/>
      <c r="CI49" s="391"/>
      <c r="CJ49" s="391"/>
      <c r="CK49" s="391"/>
      <c r="CL49" s="391"/>
      <c r="CM49" s="391"/>
    </row>
    <row r="50" spans="1:230" ht="12.75" customHeight="1"/>
    <row r="51" spans="1:230">
      <c r="A51" s="66" t="s">
        <v>301</v>
      </c>
      <c r="AG51" s="390"/>
      <c r="AH51" s="390"/>
      <c r="AI51" s="390"/>
      <c r="AJ51" s="390"/>
      <c r="AK51" s="390"/>
      <c r="AL51" s="390"/>
      <c r="AM51" s="390"/>
      <c r="AN51" s="390"/>
      <c r="AO51" s="390"/>
      <c r="AP51" s="390"/>
      <c r="AQ51" s="390"/>
      <c r="AR51" s="390"/>
      <c r="AS51" s="390"/>
      <c r="AT51" s="390"/>
      <c r="AU51" s="390"/>
      <c r="AV51" s="390"/>
      <c r="AW51" s="390"/>
      <c r="AX51" s="390"/>
      <c r="AY51" s="390"/>
      <c r="AZ51" s="390"/>
      <c r="BA51" s="70"/>
      <c r="BB51" s="70"/>
      <c r="BC51" s="390"/>
      <c r="BD51" s="390"/>
      <c r="BE51" s="390"/>
      <c r="BF51" s="390"/>
      <c r="BG51" s="390"/>
      <c r="BH51" s="390"/>
      <c r="BI51" s="390"/>
      <c r="BJ51" s="390"/>
      <c r="BK51" s="390"/>
      <c r="BL51" s="390"/>
      <c r="BM51" s="390"/>
      <c r="BN51" s="390"/>
      <c r="BO51" s="390"/>
      <c r="BP51" s="390"/>
      <c r="BQ51" s="390"/>
      <c r="BR51" s="390"/>
      <c r="BS51" s="390"/>
      <c r="BT51" s="390"/>
      <c r="BU51" s="390"/>
      <c r="BV51" s="390"/>
      <c r="BW51" s="390"/>
      <c r="BX51" s="70"/>
      <c r="BY51" s="70"/>
      <c r="BZ51" s="384"/>
      <c r="CA51" s="384"/>
      <c r="CB51" s="384"/>
      <c r="CC51" s="384"/>
      <c r="CD51" s="384"/>
      <c r="CE51" s="384"/>
      <c r="CF51" s="384"/>
      <c r="CG51" s="384"/>
      <c r="CH51" s="384"/>
      <c r="CI51" s="384"/>
      <c r="CJ51" s="384"/>
      <c r="CK51" s="384"/>
      <c r="CL51" s="384"/>
      <c r="CM51" s="384"/>
    </row>
    <row r="52" spans="1:230" s="80" customFormat="1" ht="11.25"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391" t="s">
        <v>297</v>
      </c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C52" s="391" t="s">
        <v>302</v>
      </c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1"/>
      <c r="BW52" s="391"/>
      <c r="BZ52" s="391" t="s">
        <v>303</v>
      </c>
      <c r="CA52" s="391"/>
      <c r="CB52" s="391"/>
      <c r="CC52" s="391"/>
      <c r="CD52" s="391"/>
      <c r="CE52" s="391"/>
      <c r="CF52" s="391"/>
      <c r="CG52" s="391"/>
      <c r="CH52" s="391"/>
      <c r="CI52" s="391"/>
      <c r="CJ52" s="391"/>
      <c r="CK52" s="391"/>
      <c r="CL52" s="391"/>
      <c r="CM52" s="391"/>
    </row>
    <row r="53" spans="1:230" ht="9" customHeight="1"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</row>
    <row r="54" spans="1:230" ht="12.75" thickBot="1">
      <c r="A54" s="383" t="s">
        <v>254</v>
      </c>
      <c r="B54" s="383"/>
      <c r="C54" s="384"/>
      <c r="D54" s="384"/>
      <c r="E54" s="384"/>
      <c r="F54" s="384"/>
      <c r="G54" s="385" t="s">
        <v>254</v>
      </c>
      <c r="H54" s="385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3">
        <v>20</v>
      </c>
      <c r="Z54" s="383"/>
      <c r="AA54" s="383"/>
      <c r="AB54" s="383"/>
      <c r="AC54" s="386"/>
      <c r="AD54" s="386"/>
      <c r="AE54" s="386"/>
      <c r="AF54" s="382" t="s">
        <v>255</v>
      </c>
      <c r="AG54" s="382"/>
      <c r="AH54" s="382"/>
      <c r="AO54" s="67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</row>
    <row r="55" spans="1:230" ht="12.75" customHeight="1">
      <c r="EA55" s="84"/>
      <c r="EB55" s="387" t="s">
        <v>304</v>
      </c>
      <c r="EC55" s="388"/>
      <c r="ED55" s="388"/>
      <c r="EE55" s="388"/>
      <c r="EF55" s="388"/>
      <c r="EG55" s="388"/>
      <c r="EH55" s="388"/>
      <c r="EI55" s="388"/>
      <c r="EJ55" s="388"/>
      <c r="EK55" s="388"/>
      <c r="EL55" s="388"/>
      <c r="EM55" s="388"/>
      <c r="EN55" s="388"/>
      <c r="EO55" s="388"/>
      <c r="EP55" s="388"/>
      <c r="EQ55" s="388"/>
      <c r="ER55" s="388"/>
      <c r="ES55" s="388"/>
      <c r="ET55" s="388"/>
      <c r="EU55" s="388"/>
      <c r="EV55" s="388"/>
      <c r="EW55" s="388"/>
      <c r="EX55" s="388"/>
      <c r="EY55" s="388"/>
      <c r="EZ55" s="388"/>
      <c r="FA55" s="388"/>
      <c r="FB55" s="388"/>
      <c r="FC55" s="388"/>
      <c r="FD55" s="388"/>
      <c r="FE55" s="388"/>
      <c r="FF55" s="388"/>
      <c r="FG55" s="388"/>
      <c r="FH55" s="388"/>
      <c r="FI55" s="388"/>
      <c r="FJ55" s="388"/>
      <c r="FK55" s="388"/>
      <c r="FL55" s="388"/>
      <c r="FM55" s="388"/>
      <c r="FN55" s="388"/>
      <c r="FO55" s="388"/>
      <c r="FP55" s="388"/>
      <c r="FQ55" s="388"/>
      <c r="FR55" s="388"/>
      <c r="FS55" s="388"/>
      <c r="FT55" s="388"/>
      <c r="FU55" s="388"/>
      <c r="FV55" s="388"/>
      <c r="FW55" s="388"/>
      <c r="FX55" s="388"/>
      <c r="FY55" s="388"/>
      <c r="FZ55" s="388"/>
      <c r="GA55" s="388"/>
      <c r="GB55" s="388"/>
      <c r="GC55" s="388"/>
      <c r="GD55" s="388"/>
      <c r="GE55" s="388"/>
      <c r="GF55" s="388"/>
      <c r="GG55" s="388"/>
      <c r="GH55" s="388"/>
      <c r="GI55" s="388"/>
      <c r="GJ55" s="388"/>
      <c r="GK55" s="388"/>
      <c r="GL55" s="388"/>
      <c r="GM55" s="388"/>
      <c r="GN55" s="388"/>
      <c r="GO55" s="388"/>
      <c r="GP55" s="388"/>
      <c r="GQ55" s="388"/>
      <c r="GR55" s="388"/>
      <c r="GS55" s="388"/>
      <c r="GT55" s="388"/>
      <c r="GU55" s="388"/>
      <c r="GV55" s="388"/>
      <c r="GW55" s="388"/>
      <c r="GX55" s="388"/>
      <c r="GY55" s="388"/>
      <c r="GZ55" s="388"/>
      <c r="HA55" s="388"/>
      <c r="HB55" s="388"/>
      <c r="HC55" s="388"/>
      <c r="HD55" s="388"/>
      <c r="HE55" s="388"/>
      <c r="HF55" s="388"/>
      <c r="HG55" s="388"/>
      <c r="HH55" s="388"/>
      <c r="HI55" s="388"/>
      <c r="HJ55" s="388"/>
      <c r="HK55" s="388"/>
      <c r="HL55" s="388"/>
      <c r="HM55" s="388"/>
      <c r="HN55" s="388"/>
      <c r="HO55" s="388"/>
      <c r="HP55" s="388"/>
      <c r="HQ55" s="388"/>
      <c r="HR55" s="388"/>
      <c r="HS55" s="388"/>
      <c r="HT55" s="388"/>
      <c r="HU55" s="388"/>
      <c r="HV55" s="85"/>
    </row>
    <row r="56" spans="1:230" ht="15.75" customHeight="1">
      <c r="EA56" s="86"/>
      <c r="EB56" s="389"/>
      <c r="EC56" s="389"/>
      <c r="ED56" s="389"/>
      <c r="EE56" s="389"/>
      <c r="EF56" s="389"/>
      <c r="EG56" s="389"/>
      <c r="EH56" s="389"/>
      <c r="EI56" s="389"/>
      <c r="EJ56" s="389"/>
      <c r="EK56" s="389"/>
      <c r="EL56" s="389"/>
      <c r="EM56" s="389"/>
      <c r="EN56" s="389"/>
      <c r="EO56" s="389"/>
      <c r="EP56" s="389"/>
      <c r="EQ56" s="389"/>
      <c r="ER56" s="389"/>
      <c r="ES56" s="389"/>
      <c r="ET56" s="389"/>
      <c r="EU56" s="389"/>
      <c r="EV56" s="389"/>
      <c r="EW56" s="389"/>
      <c r="EX56" s="389"/>
      <c r="EY56" s="389"/>
      <c r="EZ56" s="389"/>
      <c r="FA56" s="389"/>
      <c r="FB56" s="389"/>
      <c r="FC56" s="389"/>
      <c r="FD56" s="389"/>
      <c r="FE56" s="389"/>
      <c r="FF56" s="389"/>
      <c r="FG56" s="389"/>
      <c r="FH56" s="389"/>
      <c r="FI56" s="389"/>
      <c r="FJ56" s="389"/>
      <c r="FK56" s="389"/>
      <c r="FL56" s="389"/>
      <c r="FM56" s="389"/>
      <c r="FN56" s="389"/>
      <c r="FO56" s="389"/>
      <c r="FP56" s="389"/>
      <c r="FQ56" s="389"/>
      <c r="FR56" s="389"/>
      <c r="FS56" s="389"/>
      <c r="FT56" s="389"/>
      <c r="FU56" s="389"/>
      <c r="FV56" s="389"/>
      <c r="FW56" s="389"/>
      <c r="FX56" s="389"/>
      <c r="FY56" s="389"/>
      <c r="FZ56" s="389"/>
      <c r="GA56" s="389"/>
      <c r="GB56" s="389"/>
      <c r="GC56" s="389"/>
      <c r="GD56" s="389"/>
      <c r="GE56" s="389"/>
      <c r="GF56" s="389"/>
      <c r="GG56" s="389"/>
      <c r="GH56" s="389"/>
      <c r="GI56" s="389"/>
      <c r="GJ56" s="389"/>
      <c r="GK56" s="389"/>
      <c r="GL56" s="389"/>
      <c r="GM56" s="389"/>
      <c r="GN56" s="389"/>
      <c r="GO56" s="389"/>
      <c r="GP56" s="389"/>
      <c r="GQ56" s="389"/>
      <c r="GR56" s="389"/>
      <c r="GS56" s="389"/>
      <c r="GT56" s="389"/>
      <c r="GU56" s="389"/>
      <c r="GV56" s="389"/>
      <c r="GW56" s="389"/>
      <c r="GX56" s="389"/>
      <c r="GY56" s="389"/>
      <c r="GZ56" s="389"/>
      <c r="HA56" s="389"/>
      <c r="HB56" s="389"/>
      <c r="HC56" s="389"/>
      <c r="HD56" s="389"/>
      <c r="HE56" s="389"/>
      <c r="HF56" s="389"/>
      <c r="HG56" s="389"/>
      <c r="HH56" s="389"/>
      <c r="HI56" s="389"/>
      <c r="HJ56" s="389"/>
      <c r="HK56" s="389"/>
      <c r="HL56" s="389"/>
      <c r="HM56" s="389"/>
      <c r="HN56" s="389"/>
      <c r="HO56" s="389"/>
      <c r="HP56" s="389"/>
      <c r="HQ56" s="389"/>
      <c r="HR56" s="389"/>
      <c r="HS56" s="389"/>
      <c r="HT56" s="389"/>
      <c r="HU56" s="389"/>
      <c r="HV56" s="87"/>
    </row>
    <row r="57" spans="1:230" ht="6" customHeight="1">
      <c r="EA57" s="86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87"/>
    </row>
    <row r="58" spans="1:230">
      <c r="EA58" s="86"/>
      <c r="EB58" s="67" t="s">
        <v>301</v>
      </c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390"/>
      <c r="FB58" s="390"/>
      <c r="FC58" s="390"/>
      <c r="FD58" s="390"/>
      <c r="FE58" s="390"/>
      <c r="FF58" s="390"/>
      <c r="FG58" s="390"/>
      <c r="FH58" s="390"/>
      <c r="FI58" s="390"/>
      <c r="FJ58" s="390"/>
      <c r="FK58" s="390"/>
      <c r="FL58" s="390"/>
      <c r="FM58" s="390"/>
      <c r="FN58" s="390"/>
      <c r="FO58" s="390"/>
      <c r="FP58" s="390"/>
      <c r="FQ58" s="390"/>
      <c r="FR58" s="390"/>
      <c r="FS58" s="390"/>
      <c r="FT58" s="390"/>
      <c r="FU58" s="70"/>
      <c r="FV58" s="70"/>
      <c r="FW58" s="390"/>
      <c r="FX58" s="390"/>
      <c r="FY58" s="390"/>
      <c r="FZ58" s="390"/>
      <c r="GA58" s="390"/>
      <c r="GB58" s="390"/>
      <c r="GC58" s="390"/>
      <c r="GD58" s="390"/>
      <c r="GE58" s="390"/>
      <c r="GF58" s="390"/>
      <c r="GG58" s="390"/>
      <c r="GH58" s="390"/>
      <c r="GI58" s="390"/>
      <c r="GJ58" s="70"/>
      <c r="GK58" s="70"/>
      <c r="GL58" s="390"/>
      <c r="GM58" s="390"/>
      <c r="GN58" s="390"/>
      <c r="GO58" s="390"/>
      <c r="GP58" s="390"/>
      <c r="GQ58" s="390"/>
      <c r="GR58" s="390"/>
      <c r="GS58" s="390"/>
      <c r="GT58" s="390"/>
      <c r="GU58" s="390"/>
      <c r="GV58" s="390"/>
      <c r="GW58" s="390"/>
      <c r="GX58" s="390"/>
      <c r="GY58" s="390"/>
      <c r="GZ58" s="390"/>
      <c r="HA58" s="390"/>
      <c r="HB58" s="390"/>
      <c r="HC58" s="390"/>
      <c r="HD58" s="390"/>
      <c r="HE58" s="390"/>
      <c r="HF58" s="390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87"/>
    </row>
    <row r="59" spans="1:230" s="80" customFormat="1" ht="11.25">
      <c r="EA59" s="88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391" t="s">
        <v>297</v>
      </c>
      <c r="FB59" s="391"/>
      <c r="FC59" s="391"/>
      <c r="FD59" s="391"/>
      <c r="FE59" s="391"/>
      <c r="FF59" s="391"/>
      <c r="FG59" s="391"/>
      <c r="FH59" s="391"/>
      <c r="FI59" s="391"/>
      <c r="FJ59" s="391"/>
      <c r="FK59" s="391"/>
      <c r="FL59" s="391"/>
      <c r="FM59" s="391"/>
      <c r="FN59" s="391"/>
      <c r="FO59" s="391"/>
      <c r="FP59" s="391"/>
      <c r="FQ59" s="391"/>
      <c r="FR59" s="391"/>
      <c r="FS59" s="391"/>
      <c r="FT59" s="391"/>
      <c r="FW59" s="391" t="s">
        <v>252</v>
      </c>
      <c r="FX59" s="391"/>
      <c r="FY59" s="391"/>
      <c r="FZ59" s="391"/>
      <c r="GA59" s="391"/>
      <c r="GB59" s="391"/>
      <c r="GC59" s="391"/>
      <c r="GD59" s="391"/>
      <c r="GE59" s="391"/>
      <c r="GF59" s="391"/>
      <c r="GG59" s="391"/>
      <c r="GH59" s="391"/>
      <c r="GI59" s="391"/>
      <c r="GL59" s="391" t="s">
        <v>253</v>
      </c>
      <c r="GM59" s="391"/>
      <c r="GN59" s="391"/>
      <c r="GO59" s="391"/>
      <c r="GP59" s="391"/>
      <c r="GQ59" s="391"/>
      <c r="GR59" s="391"/>
      <c r="GS59" s="391"/>
      <c r="GT59" s="391"/>
      <c r="GU59" s="391"/>
      <c r="GV59" s="391"/>
      <c r="GW59" s="391"/>
      <c r="GX59" s="391"/>
      <c r="GY59" s="391"/>
      <c r="GZ59" s="391"/>
      <c r="HA59" s="391"/>
      <c r="HB59" s="391"/>
      <c r="HC59" s="391"/>
      <c r="HD59" s="391"/>
      <c r="HE59" s="391"/>
      <c r="HF59" s="391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90"/>
    </row>
    <row r="60" spans="1:230" ht="6" customHeight="1">
      <c r="EA60" s="86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87"/>
    </row>
    <row r="61" spans="1:230">
      <c r="EA61" s="86"/>
      <c r="EB61" s="383" t="s">
        <v>254</v>
      </c>
      <c r="EC61" s="383"/>
      <c r="ED61" s="384"/>
      <c r="EE61" s="384"/>
      <c r="EF61" s="384"/>
      <c r="EG61" s="384"/>
      <c r="EH61" s="385" t="s">
        <v>254</v>
      </c>
      <c r="EI61" s="385"/>
      <c r="EJ61" s="384"/>
      <c r="EK61" s="384"/>
      <c r="EL61" s="384"/>
      <c r="EM61" s="384"/>
      <c r="EN61" s="384"/>
      <c r="EO61" s="384"/>
      <c r="EP61" s="384"/>
      <c r="EQ61" s="384"/>
      <c r="ER61" s="384"/>
      <c r="ES61" s="384"/>
      <c r="ET61" s="384"/>
      <c r="EU61" s="384"/>
      <c r="EV61" s="384"/>
      <c r="EW61" s="384"/>
      <c r="EX61" s="384"/>
      <c r="EY61" s="384"/>
      <c r="EZ61" s="383">
        <v>20</v>
      </c>
      <c r="FA61" s="383"/>
      <c r="FB61" s="383"/>
      <c r="FC61" s="383"/>
      <c r="FD61" s="386"/>
      <c r="FE61" s="386"/>
      <c r="FF61" s="386"/>
      <c r="FG61" s="382" t="s">
        <v>255</v>
      </c>
      <c r="FH61" s="382"/>
      <c r="FI61" s="382"/>
      <c r="FP61" s="67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7"/>
      <c r="GF61" s="67"/>
      <c r="GG61" s="67"/>
      <c r="GH61" s="67"/>
      <c r="GI61" s="67"/>
      <c r="GJ61" s="67"/>
      <c r="GK61" s="67"/>
      <c r="GL61" s="67"/>
      <c r="GM61" s="67"/>
      <c r="GN61" s="67"/>
      <c r="GO61" s="67"/>
      <c r="GP61" s="67"/>
      <c r="GQ61" s="67"/>
      <c r="GR61" s="67"/>
      <c r="GS61" s="67"/>
      <c r="GT61" s="67"/>
      <c r="GU61" s="67"/>
      <c r="GV61" s="67"/>
      <c r="GW61" s="67"/>
      <c r="GX61" s="67"/>
      <c r="GY61" s="67"/>
      <c r="GZ61" s="67"/>
      <c r="HA61" s="67"/>
      <c r="HB61" s="67"/>
      <c r="HC61" s="67"/>
      <c r="HD61" s="67"/>
      <c r="HE61" s="67"/>
      <c r="HF61" s="67"/>
      <c r="HG61" s="67"/>
      <c r="HH61" s="67"/>
      <c r="HI61" s="67"/>
      <c r="HJ61" s="67"/>
      <c r="HK61" s="67"/>
      <c r="HL61" s="67"/>
      <c r="HM61" s="67"/>
      <c r="HN61" s="67"/>
      <c r="HO61" s="67"/>
      <c r="HP61" s="67"/>
      <c r="HQ61" s="67"/>
      <c r="HR61" s="67"/>
      <c r="HS61" s="67"/>
      <c r="HT61" s="67"/>
      <c r="HU61" s="67"/>
      <c r="HV61" s="87"/>
    </row>
    <row r="62" spans="1:230" ht="9" customHeight="1" thickBot="1">
      <c r="EA62" s="91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3"/>
    </row>
    <row r="63" spans="1:230" ht="3" customHeight="1"/>
  </sheetData>
  <mergeCells count="171">
    <mergeCell ref="EH2:HV5"/>
    <mergeCell ref="DR7:HV7"/>
    <mergeCell ref="DR8:HV8"/>
    <mergeCell ref="DR9:HV9"/>
    <mergeCell ref="DR10:HV10"/>
    <mergeCell ref="DR11:HV11"/>
    <mergeCell ref="EU15:EW15"/>
    <mergeCell ref="HC16:HV16"/>
    <mergeCell ref="BL17:DW17"/>
    <mergeCell ref="GJ17:HA19"/>
    <mergeCell ref="HC17:HV19"/>
    <mergeCell ref="BL18:DP18"/>
    <mergeCell ref="DQ18:DS18"/>
    <mergeCell ref="DT18:DW18"/>
    <mergeCell ref="DR12:EW12"/>
    <mergeCell ref="FH12:HV12"/>
    <mergeCell ref="DR13:EW13"/>
    <mergeCell ref="FH13:HV13"/>
    <mergeCell ref="DR15:DS15"/>
    <mergeCell ref="DT15:DW15"/>
    <mergeCell ref="DX15:DY15"/>
    <mergeCell ref="DZ15:EM15"/>
    <mergeCell ref="EN15:EQ15"/>
    <mergeCell ref="ER15:ET15"/>
    <mergeCell ref="DG20:DI20"/>
    <mergeCell ref="HC20:HV20"/>
    <mergeCell ref="HC21:HV22"/>
    <mergeCell ref="HC23:HV23"/>
    <mergeCell ref="HC24:HV24"/>
    <mergeCell ref="HC25:HV25"/>
    <mergeCell ref="BY20:CC20"/>
    <mergeCell ref="CD20:CG20"/>
    <mergeCell ref="CH20:CI20"/>
    <mergeCell ref="CJ20:CY20"/>
    <mergeCell ref="CZ20:DC20"/>
    <mergeCell ref="DD20:DF20"/>
    <mergeCell ref="A30:BC31"/>
    <mergeCell ref="BD30:FS31"/>
    <mergeCell ref="HC30:HV30"/>
    <mergeCell ref="HC31:HV31"/>
    <mergeCell ref="A32:BC32"/>
    <mergeCell ref="BD32:FS32"/>
    <mergeCell ref="HC32:HV32"/>
    <mergeCell ref="BD26:FS26"/>
    <mergeCell ref="HC26:HV26"/>
    <mergeCell ref="HC27:HV27"/>
    <mergeCell ref="HC28:HV28"/>
    <mergeCell ref="A29:BC29"/>
    <mergeCell ref="BD29:FS29"/>
    <mergeCell ref="HC29:HV29"/>
    <mergeCell ref="GJ35:HB37"/>
    <mergeCell ref="HC35:HV37"/>
    <mergeCell ref="A36:BC37"/>
    <mergeCell ref="BD36:BM37"/>
    <mergeCell ref="BN37:BY37"/>
    <mergeCell ref="BZ37:CM37"/>
    <mergeCell ref="BD33:FS33"/>
    <mergeCell ref="HC33:HV33"/>
    <mergeCell ref="A35:BM35"/>
    <mergeCell ref="BN35:CM36"/>
    <mergeCell ref="CN35:DG37"/>
    <mergeCell ref="DH35:DQ37"/>
    <mergeCell ref="DR35:EG37"/>
    <mergeCell ref="EH35:EW37"/>
    <mergeCell ref="EX35:FS37"/>
    <mergeCell ref="FT35:GI37"/>
    <mergeCell ref="DR38:EG38"/>
    <mergeCell ref="EH38:EW38"/>
    <mergeCell ref="EX38:FS38"/>
    <mergeCell ref="FT38:GI38"/>
    <mergeCell ref="GJ38:HB38"/>
    <mergeCell ref="HC38:HV38"/>
    <mergeCell ref="A38:BC38"/>
    <mergeCell ref="BD38:BM38"/>
    <mergeCell ref="BN38:BY38"/>
    <mergeCell ref="BZ38:CM38"/>
    <mergeCell ref="CN38:DG38"/>
    <mergeCell ref="DH38:DQ38"/>
    <mergeCell ref="DR39:EG39"/>
    <mergeCell ref="EH39:EW39"/>
    <mergeCell ref="EX39:FS39"/>
    <mergeCell ref="FT39:GI39"/>
    <mergeCell ref="GJ39:HB39"/>
    <mergeCell ref="HC39:HV39"/>
    <mergeCell ref="A39:BC39"/>
    <mergeCell ref="BD39:BM39"/>
    <mergeCell ref="BN39:BY39"/>
    <mergeCell ref="BZ39:CM39"/>
    <mergeCell ref="CN39:DG39"/>
    <mergeCell ref="DH39:DQ39"/>
    <mergeCell ref="DR40:EG40"/>
    <mergeCell ref="EH40:EW40"/>
    <mergeCell ref="EX40:FS40"/>
    <mergeCell ref="FT40:GI40"/>
    <mergeCell ref="GJ40:HB40"/>
    <mergeCell ref="HC40:HV40"/>
    <mergeCell ref="A40:BC40"/>
    <mergeCell ref="BD40:BM40"/>
    <mergeCell ref="BN40:BY40"/>
    <mergeCell ref="BZ40:CM40"/>
    <mergeCell ref="CN40:DG40"/>
    <mergeCell ref="DH40:DQ40"/>
    <mergeCell ref="DR41:EG41"/>
    <mergeCell ref="EH41:EW41"/>
    <mergeCell ref="EX41:FS41"/>
    <mergeCell ref="FT41:GI41"/>
    <mergeCell ref="GJ41:HB41"/>
    <mergeCell ref="HC41:HV41"/>
    <mergeCell ref="A41:BC41"/>
    <mergeCell ref="BD41:BM41"/>
    <mergeCell ref="BN41:BY41"/>
    <mergeCell ref="BZ41:CM41"/>
    <mergeCell ref="CN41:DG41"/>
    <mergeCell ref="DH41:DQ41"/>
    <mergeCell ref="DR42:EG42"/>
    <mergeCell ref="EH42:EW42"/>
    <mergeCell ref="EX42:FS42"/>
    <mergeCell ref="FT42:GI42"/>
    <mergeCell ref="GJ42:HB42"/>
    <mergeCell ref="HC42:HV42"/>
    <mergeCell ref="A42:BC42"/>
    <mergeCell ref="BD42:BM42"/>
    <mergeCell ref="BN42:BY42"/>
    <mergeCell ref="BZ42:CM42"/>
    <mergeCell ref="CN42:DG42"/>
    <mergeCell ref="DH42:DQ42"/>
    <mergeCell ref="HC45:HV45"/>
    <mergeCell ref="AH46:BA46"/>
    <mergeCell ref="BD46:BP46"/>
    <mergeCell ref="BS46:CM46"/>
    <mergeCell ref="HC46:HV46"/>
    <mergeCell ref="A43:EG43"/>
    <mergeCell ref="EH43:EW43"/>
    <mergeCell ref="EX43:FS43"/>
    <mergeCell ref="FT43:GI43"/>
    <mergeCell ref="GJ43:HB43"/>
    <mergeCell ref="HC43:HV43"/>
    <mergeCell ref="BD48:BP48"/>
    <mergeCell ref="BS48:CM48"/>
    <mergeCell ref="BD49:BP49"/>
    <mergeCell ref="BS49:CM49"/>
    <mergeCell ref="AG51:AZ51"/>
    <mergeCell ref="BC51:BW51"/>
    <mergeCell ref="BZ51:CM51"/>
    <mergeCell ref="AH45:BA45"/>
    <mergeCell ref="BD45:BP45"/>
    <mergeCell ref="BS45:CM45"/>
    <mergeCell ref="AG52:AZ52"/>
    <mergeCell ref="BC52:BW52"/>
    <mergeCell ref="BZ52:CM52"/>
    <mergeCell ref="A54:B54"/>
    <mergeCell ref="C54:F54"/>
    <mergeCell ref="G54:H54"/>
    <mergeCell ref="I54:X54"/>
    <mergeCell ref="Y54:AB54"/>
    <mergeCell ref="AC54:AE54"/>
    <mergeCell ref="AF54:AH54"/>
    <mergeCell ref="FG61:FI61"/>
    <mergeCell ref="EB61:EC61"/>
    <mergeCell ref="ED61:EG61"/>
    <mergeCell ref="EH61:EI61"/>
    <mergeCell ref="EJ61:EY61"/>
    <mergeCell ref="EZ61:FC61"/>
    <mergeCell ref="FD61:FF61"/>
    <mergeCell ref="EB55:HU56"/>
    <mergeCell ref="FA58:FT58"/>
    <mergeCell ref="FW58:GI58"/>
    <mergeCell ref="GL58:HF58"/>
    <mergeCell ref="FA59:FT59"/>
    <mergeCell ref="FW59:GI59"/>
    <mergeCell ref="GL59:HF59"/>
  </mergeCells>
  <pageMargins left="0.78740157480314965" right="0.59055118110236227" top="0.78740157480314965" bottom="0.39370078740157483" header="0.19685039370078741" footer="0.19685039370078741"/>
  <pageSetup paperSize="8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24"/>
    <pageSetUpPr fitToPage="1"/>
  </sheetPr>
  <dimension ref="A1:G59"/>
  <sheetViews>
    <sheetView view="pageBreakPreview" zoomScale="60" workbookViewId="0">
      <selection activeCell="G29" sqref="G29"/>
    </sheetView>
  </sheetViews>
  <sheetFormatPr defaultRowHeight="18.75"/>
  <cols>
    <col min="1" max="1" width="33.85546875" style="95" customWidth="1"/>
    <col min="2" max="2" width="18" style="95" customWidth="1"/>
    <col min="3" max="3" width="12" style="95" customWidth="1"/>
    <col min="4" max="4" width="13.42578125" style="95" customWidth="1"/>
    <col min="5" max="5" width="23.5703125" style="95" customWidth="1"/>
    <col min="6" max="6" width="19.140625" style="95" customWidth="1"/>
    <col min="7" max="7" width="29.7109375" style="95" customWidth="1"/>
    <col min="8" max="256" width="9.140625" style="95"/>
    <col min="257" max="257" width="33.85546875" style="95" customWidth="1"/>
    <col min="258" max="258" width="18" style="95" customWidth="1"/>
    <col min="259" max="259" width="12" style="95" customWidth="1"/>
    <col min="260" max="260" width="13.42578125" style="95" customWidth="1"/>
    <col min="261" max="261" width="18.140625" style="95" customWidth="1"/>
    <col min="262" max="262" width="19.140625" style="95" customWidth="1"/>
    <col min="263" max="263" width="29.7109375" style="95" customWidth="1"/>
    <col min="264" max="512" width="9.140625" style="95"/>
    <col min="513" max="513" width="33.85546875" style="95" customWidth="1"/>
    <col min="514" max="514" width="18" style="95" customWidth="1"/>
    <col min="515" max="515" width="12" style="95" customWidth="1"/>
    <col min="516" max="516" width="13.42578125" style="95" customWidth="1"/>
    <col min="517" max="517" width="18.140625" style="95" customWidth="1"/>
    <col min="518" max="518" width="19.140625" style="95" customWidth="1"/>
    <col min="519" max="519" width="29.7109375" style="95" customWidth="1"/>
    <col min="520" max="768" width="9.140625" style="95"/>
    <col min="769" max="769" width="33.85546875" style="95" customWidth="1"/>
    <col min="770" max="770" width="18" style="95" customWidth="1"/>
    <col min="771" max="771" width="12" style="95" customWidth="1"/>
    <col min="772" max="772" width="13.42578125" style="95" customWidth="1"/>
    <col min="773" max="773" width="18.140625" style="95" customWidth="1"/>
    <col min="774" max="774" width="19.140625" style="95" customWidth="1"/>
    <col min="775" max="775" width="29.7109375" style="95" customWidth="1"/>
    <col min="776" max="1024" width="9.140625" style="95"/>
    <col min="1025" max="1025" width="33.85546875" style="95" customWidth="1"/>
    <col min="1026" max="1026" width="18" style="95" customWidth="1"/>
    <col min="1027" max="1027" width="12" style="95" customWidth="1"/>
    <col min="1028" max="1028" width="13.42578125" style="95" customWidth="1"/>
    <col min="1029" max="1029" width="18.140625" style="95" customWidth="1"/>
    <col min="1030" max="1030" width="19.140625" style="95" customWidth="1"/>
    <col min="1031" max="1031" width="29.7109375" style="95" customWidth="1"/>
    <col min="1032" max="1280" width="9.140625" style="95"/>
    <col min="1281" max="1281" width="33.85546875" style="95" customWidth="1"/>
    <col min="1282" max="1282" width="18" style="95" customWidth="1"/>
    <col min="1283" max="1283" width="12" style="95" customWidth="1"/>
    <col min="1284" max="1284" width="13.42578125" style="95" customWidth="1"/>
    <col min="1285" max="1285" width="18.140625" style="95" customWidth="1"/>
    <col min="1286" max="1286" width="19.140625" style="95" customWidth="1"/>
    <col min="1287" max="1287" width="29.7109375" style="95" customWidth="1"/>
    <col min="1288" max="1536" width="9.140625" style="95"/>
    <col min="1537" max="1537" width="33.85546875" style="95" customWidth="1"/>
    <col min="1538" max="1538" width="18" style="95" customWidth="1"/>
    <col min="1539" max="1539" width="12" style="95" customWidth="1"/>
    <col min="1540" max="1540" width="13.42578125" style="95" customWidth="1"/>
    <col min="1541" max="1541" width="18.140625" style="95" customWidth="1"/>
    <col min="1542" max="1542" width="19.140625" style="95" customWidth="1"/>
    <col min="1543" max="1543" width="29.7109375" style="95" customWidth="1"/>
    <col min="1544" max="1792" width="9.140625" style="95"/>
    <col min="1793" max="1793" width="33.85546875" style="95" customWidth="1"/>
    <col min="1794" max="1794" width="18" style="95" customWidth="1"/>
    <col min="1795" max="1795" width="12" style="95" customWidth="1"/>
    <col min="1796" max="1796" width="13.42578125" style="95" customWidth="1"/>
    <col min="1797" max="1797" width="18.140625" style="95" customWidth="1"/>
    <col min="1798" max="1798" width="19.140625" style="95" customWidth="1"/>
    <col min="1799" max="1799" width="29.7109375" style="95" customWidth="1"/>
    <col min="1800" max="2048" width="9.140625" style="95"/>
    <col min="2049" max="2049" width="33.85546875" style="95" customWidth="1"/>
    <col min="2050" max="2050" width="18" style="95" customWidth="1"/>
    <col min="2051" max="2051" width="12" style="95" customWidth="1"/>
    <col min="2052" max="2052" width="13.42578125" style="95" customWidth="1"/>
    <col min="2053" max="2053" width="18.140625" style="95" customWidth="1"/>
    <col min="2054" max="2054" width="19.140625" style="95" customWidth="1"/>
    <col min="2055" max="2055" width="29.7109375" style="95" customWidth="1"/>
    <col min="2056" max="2304" width="9.140625" style="95"/>
    <col min="2305" max="2305" width="33.85546875" style="95" customWidth="1"/>
    <col min="2306" max="2306" width="18" style="95" customWidth="1"/>
    <col min="2307" max="2307" width="12" style="95" customWidth="1"/>
    <col min="2308" max="2308" width="13.42578125" style="95" customWidth="1"/>
    <col min="2309" max="2309" width="18.140625" style="95" customWidth="1"/>
    <col min="2310" max="2310" width="19.140625" style="95" customWidth="1"/>
    <col min="2311" max="2311" width="29.7109375" style="95" customWidth="1"/>
    <col min="2312" max="2560" width="9.140625" style="95"/>
    <col min="2561" max="2561" width="33.85546875" style="95" customWidth="1"/>
    <col min="2562" max="2562" width="18" style="95" customWidth="1"/>
    <col min="2563" max="2563" width="12" style="95" customWidth="1"/>
    <col min="2564" max="2564" width="13.42578125" style="95" customWidth="1"/>
    <col min="2565" max="2565" width="18.140625" style="95" customWidth="1"/>
    <col min="2566" max="2566" width="19.140625" style="95" customWidth="1"/>
    <col min="2567" max="2567" width="29.7109375" style="95" customWidth="1"/>
    <col min="2568" max="2816" width="9.140625" style="95"/>
    <col min="2817" max="2817" width="33.85546875" style="95" customWidth="1"/>
    <col min="2818" max="2818" width="18" style="95" customWidth="1"/>
    <col min="2819" max="2819" width="12" style="95" customWidth="1"/>
    <col min="2820" max="2820" width="13.42578125" style="95" customWidth="1"/>
    <col min="2821" max="2821" width="18.140625" style="95" customWidth="1"/>
    <col min="2822" max="2822" width="19.140625" style="95" customWidth="1"/>
    <col min="2823" max="2823" width="29.7109375" style="95" customWidth="1"/>
    <col min="2824" max="3072" width="9.140625" style="95"/>
    <col min="3073" max="3073" width="33.85546875" style="95" customWidth="1"/>
    <col min="3074" max="3074" width="18" style="95" customWidth="1"/>
    <col min="3075" max="3075" width="12" style="95" customWidth="1"/>
    <col min="3076" max="3076" width="13.42578125" style="95" customWidth="1"/>
    <col min="3077" max="3077" width="18.140625" style="95" customWidth="1"/>
    <col min="3078" max="3078" width="19.140625" style="95" customWidth="1"/>
    <col min="3079" max="3079" width="29.7109375" style="95" customWidth="1"/>
    <col min="3080" max="3328" width="9.140625" style="95"/>
    <col min="3329" max="3329" width="33.85546875" style="95" customWidth="1"/>
    <col min="3330" max="3330" width="18" style="95" customWidth="1"/>
    <col min="3331" max="3331" width="12" style="95" customWidth="1"/>
    <col min="3332" max="3332" width="13.42578125" style="95" customWidth="1"/>
    <col min="3333" max="3333" width="18.140625" style="95" customWidth="1"/>
    <col min="3334" max="3334" width="19.140625" style="95" customWidth="1"/>
    <col min="3335" max="3335" width="29.7109375" style="95" customWidth="1"/>
    <col min="3336" max="3584" width="9.140625" style="95"/>
    <col min="3585" max="3585" width="33.85546875" style="95" customWidth="1"/>
    <col min="3586" max="3586" width="18" style="95" customWidth="1"/>
    <col min="3587" max="3587" width="12" style="95" customWidth="1"/>
    <col min="3588" max="3588" width="13.42578125" style="95" customWidth="1"/>
    <col min="3589" max="3589" width="18.140625" style="95" customWidth="1"/>
    <col min="3590" max="3590" width="19.140625" style="95" customWidth="1"/>
    <col min="3591" max="3591" width="29.7109375" style="95" customWidth="1"/>
    <col min="3592" max="3840" width="9.140625" style="95"/>
    <col min="3841" max="3841" width="33.85546875" style="95" customWidth="1"/>
    <col min="3842" max="3842" width="18" style="95" customWidth="1"/>
    <col min="3843" max="3843" width="12" style="95" customWidth="1"/>
    <col min="3844" max="3844" width="13.42578125" style="95" customWidth="1"/>
    <col min="3845" max="3845" width="18.140625" style="95" customWidth="1"/>
    <col min="3846" max="3846" width="19.140625" style="95" customWidth="1"/>
    <col min="3847" max="3847" width="29.7109375" style="95" customWidth="1"/>
    <col min="3848" max="4096" width="9.140625" style="95"/>
    <col min="4097" max="4097" width="33.85546875" style="95" customWidth="1"/>
    <col min="4098" max="4098" width="18" style="95" customWidth="1"/>
    <col min="4099" max="4099" width="12" style="95" customWidth="1"/>
    <col min="4100" max="4100" width="13.42578125" style="95" customWidth="1"/>
    <col min="4101" max="4101" width="18.140625" style="95" customWidth="1"/>
    <col min="4102" max="4102" width="19.140625" style="95" customWidth="1"/>
    <col min="4103" max="4103" width="29.7109375" style="95" customWidth="1"/>
    <col min="4104" max="4352" width="9.140625" style="95"/>
    <col min="4353" max="4353" width="33.85546875" style="95" customWidth="1"/>
    <col min="4354" max="4354" width="18" style="95" customWidth="1"/>
    <col min="4355" max="4355" width="12" style="95" customWidth="1"/>
    <col min="4356" max="4356" width="13.42578125" style="95" customWidth="1"/>
    <col min="4357" max="4357" width="18.140625" style="95" customWidth="1"/>
    <col min="4358" max="4358" width="19.140625" style="95" customWidth="1"/>
    <col min="4359" max="4359" width="29.7109375" style="95" customWidth="1"/>
    <col min="4360" max="4608" width="9.140625" style="95"/>
    <col min="4609" max="4609" width="33.85546875" style="95" customWidth="1"/>
    <col min="4610" max="4610" width="18" style="95" customWidth="1"/>
    <col min="4611" max="4611" width="12" style="95" customWidth="1"/>
    <col min="4612" max="4612" width="13.42578125" style="95" customWidth="1"/>
    <col min="4613" max="4613" width="18.140625" style="95" customWidth="1"/>
    <col min="4614" max="4614" width="19.140625" style="95" customWidth="1"/>
    <col min="4615" max="4615" width="29.7109375" style="95" customWidth="1"/>
    <col min="4616" max="4864" width="9.140625" style="95"/>
    <col min="4865" max="4865" width="33.85546875" style="95" customWidth="1"/>
    <col min="4866" max="4866" width="18" style="95" customWidth="1"/>
    <col min="4867" max="4867" width="12" style="95" customWidth="1"/>
    <col min="4868" max="4868" width="13.42578125" style="95" customWidth="1"/>
    <col min="4869" max="4869" width="18.140625" style="95" customWidth="1"/>
    <col min="4870" max="4870" width="19.140625" style="95" customWidth="1"/>
    <col min="4871" max="4871" width="29.7109375" style="95" customWidth="1"/>
    <col min="4872" max="5120" width="9.140625" style="95"/>
    <col min="5121" max="5121" width="33.85546875" style="95" customWidth="1"/>
    <col min="5122" max="5122" width="18" style="95" customWidth="1"/>
    <col min="5123" max="5123" width="12" style="95" customWidth="1"/>
    <col min="5124" max="5124" width="13.42578125" style="95" customWidth="1"/>
    <col min="5125" max="5125" width="18.140625" style="95" customWidth="1"/>
    <col min="5126" max="5126" width="19.140625" style="95" customWidth="1"/>
    <col min="5127" max="5127" width="29.7109375" style="95" customWidth="1"/>
    <col min="5128" max="5376" width="9.140625" style="95"/>
    <col min="5377" max="5377" width="33.85546875" style="95" customWidth="1"/>
    <col min="5378" max="5378" width="18" style="95" customWidth="1"/>
    <col min="5379" max="5379" width="12" style="95" customWidth="1"/>
    <col min="5380" max="5380" width="13.42578125" style="95" customWidth="1"/>
    <col min="5381" max="5381" width="18.140625" style="95" customWidth="1"/>
    <col min="5382" max="5382" width="19.140625" style="95" customWidth="1"/>
    <col min="5383" max="5383" width="29.7109375" style="95" customWidth="1"/>
    <col min="5384" max="5632" width="9.140625" style="95"/>
    <col min="5633" max="5633" width="33.85546875" style="95" customWidth="1"/>
    <col min="5634" max="5634" width="18" style="95" customWidth="1"/>
    <col min="5635" max="5635" width="12" style="95" customWidth="1"/>
    <col min="5636" max="5636" width="13.42578125" style="95" customWidth="1"/>
    <col min="5637" max="5637" width="18.140625" style="95" customWidth="1"/>
    <col min="5638" max="5638" width="19.140625" style="95" customWidth="1"/>
    <col min="5639" max="5639" width="29.7109375" style="95" customWidth="1"/>
    <col min="5640" max="5888" width="9.140625" style="95"/>
    <col min="5889" max="5889" width="33.85546875" style="95" customWidth="1"/>
    <col min="5890" max="5890" width="18" style="95" customWidth="1"/>
    <col min="5891" max="5891" width="12" style="95" customWidth="1"/>
    <col min="5892" max="5892" width="13.42578125" style="95" customWidth="1"/>
    <col min="5893" max="5893" width="18.140625" style="95" customWidth="1"/>
    <col min="5894" max="5894" width="19.140625" style="95" customWidth="1"/>
    <col min="5895" max="5895" width="29.7109375" style="95" customWidth="1"/>
    <col min="5896" max="6144" width="9.140625" style="95"/>
    <col min="6145" max="6145" width="33.85546875" style="95" customWidth="1"/>
    <col min="6146" max="6146" width="18" style="95" customWidth="1"/>
    <col min="6147" max="6147" width="12" style="95" customWidth="1"/>
    <col min="6148" max="6148" width="13.42578125" style="95" customWidth="1"/>
    <col min="6149" max="6149" width="18.140625" style="95" customWidth="1"/>
    <col min="6150" max="6150" width="19.140625" style="95" customWidth="1"/>
    <col min="6151" max="6151" width="29.7109375" style="95" customWidth="1"/>
    <col min="6152" max="6400" width="9.140625" style="95"/>
    <col min="6401" max="6401" width="33.85546875" style="95" customWidth="1"/>
    <col min="6402" max="6402" width="18" style="95" customWidth="1"/>
    <col min="6403" max="6403" width="12" style="95" customWidth="1"/>
    <col min="6404" max="6404" width="13.42578125" style="95" customWidth="1"/>
    <col min="6405" max="6405" width="18.140625" style="95" customWidth="1"/>
    <col min="6406" max="6406" width="19.140625" style="95" customWidth="1"/>
    <col min="6407" max="6407" width="29.7109375" style="95" customWidth="1"/>
    <col min="6408" max="6656" width="9.140625" style="95"/>
    <col min="6657" max="6657" width="33.85546875" style="95" customWidth="1"/>
    <col min="6658" max="6658" width="18" style="95" customWidth="1"/>
    <col min="6659" max="6659" width="12" style="95" customWidth="1"/>
    <col min="6660" max="6660" width="13.42578125" style="95" customWidth="1"/>
    <col min="6661" max="6661" width="18.140625" style="95" customWidth="1"/>
    <col min="6662" max="6662" width="19.140625" style="95" customWidth="1"/>
    <col min="6663" max="6663" width="29.7109375" style="95" customWidth="1"/>
    <col min="6664" max="6912" width="9.140625" style="95"/>
    <col min="6913" max="6913" width="33.85546875" style="95" customWidth="1"/>
    <col min="6914" max="6914" width="18" style="95" customWidth="1"/>
    <col min="6915" max="6915" width="12" style="95" customWidth="1"/>
    <col min="6916" max="6916" width="13.42578125" style="95" customWidth="1"/>
    <col min="6917" max="6917" width="18.140625" style="95" customWidth="1"/>
    <col min="6918" max="6918" width="19.140625" style="95" customWidth="1"/>
    <col min="6919" max="6919" width="29.7109375" style="95" customWidth="1"/>
    <col min="6920" max="7168" width="9.140625" style="95"/>
    <col min="7169" max="7169" width="33.85546875" style="95" customWidth="1"/>
    <col min="7170" max="7170" width="18" style="95" customWidth="1"/>
    <col min="7171" max="7171" width="12" style="95" customWidth="1"/>
    <col min="7172" max="7172" width="13.42578125" style="95" customWidth="1"/>
    <col min="7173" max="7173" width="18.140625" style="95" customWidth="1"/>
    <col min="7174" max="7174" width="19.140625" style="95" customWidth="1"/>
    <col min="7175" max="7175" width="29.7109375" style="95" customWidth="1"/>
    <col min="7176" max="7424" width="9.140625" style="95"/>
    <col min="7425" max="7425" width="33.85546875" style="95" customWidth="1"/>
    <col min="7426" max="7426" width="18" style="95" customWidth="1"/>
    <col min="7427" max="7427" width="12" style="95" customWidth="1"/>
    <col min="7428" max="7428" width="13.42578125" style="95" customWidth="1"/>
    <col min="7429" max="7429" width="18.140625" style="95" customWidth="1"/>
    <col min="7430" max="7430" width="19.140625" style="95" customWidth="1"/>
    <col min="7431" max="7431" width="29.7109375" style="95" customWidth="1"/>
    <col min="7432" max="7680" width="9.140625" style="95"/>
    <col min="7681" max="7681" width="33.85546875" style="95" customWidth="1"/>
    <col min="7682" max="7682" width="18" style="95" customWidth="1"/>
    <col min="7683" max="7683" width="12" style="95" customWidth="1"/>
    <col min="7684" max="7684" width="13.42578125" style="95" customWidth="1"/>
    <col min="7685" max="7685" width="18.140625" style="95" customWidth="1"/>
    <col min="7686" max="7686" width="19.140625" style="95" customWidth="1"/>
    <col min="7687" max="7687" width="29.7109375" style="95" customWidth="1"/>
    <col min="7688" max="7936" width="9.140625" style="95"/>
    <col min="7937" max="7937" width="33.85546875" style="95" customWidth="1"/>
    <col min="7938" max="7938" width="18" style="95" customWidth="1"/>
    <col min="7939" max="7939" width="12" style="95" customWidth="1"/>
    <col min="7940" max="7940" width="13.42578125" style="95" customWidth="1"/>
    <col min="7941" max="7941" width="18.140625" style="95" customWidth="1"/>
    <col min="7942" max="7942" width="19.140625" style="95" customWidth="1"/>
    <col min="7943" max="7943" width="29.7109375" style="95" customWidth="1"/>
    <col min="7944" max="8192" width="9.140625" style="95"/>
    <col min="8193" max="8193" width="33.85546875" style="95" customWidth="1"/>
    <col min="8194" max="8194" width="18" style="95" customWidth="1"/>
    <col min="8195" max="8195" width="12" style="95" customWidth="1"/>
    <col min="8196" max="8196" width="13.42578125" style="95" customWidth="1"/>
    <col min="8197" max="8197" width="18.140625" style="95" customWidth="1"/>
    <col min="8198" max="8198" width="19.140625" style="95" customWidth="1"/>
    <col min="8199" max="8199" width="29.7109375" style="95" customWidth="1"/>
    <col min="8200" max="8448" width="9.140625" style="95"/>
    <col min="8449" max="8449" width="33.85546875" style="95" customWidth="1"/>
    <col min="8450" max="8450" width="18" style="95" customWidth="1"/>
    <col min="8451" max="8451" width="12" style="95" customWidth="1"/>
    <col min="8452" max="8452" width="13.42578125" style="95" customWidth="1"/>
    <col min="8453" max="8453" width="18.140625" style="95" customWidth="1"/>
    <col min="8454" max="8454" width="19.140625" style="95" customWidth="1"/>
    <col min="8455" max="8455" width="29.7109375" style="95" customWidth="1"/>
    <col min="8456" max="8704" width="9.140625" style="95"/>
    <col min="8705" max="8705" width="33.85546875" style="95" customWidth="1"/>
    <col min="8706" max="8706" width="18" style="95" customWidth="1"/>
    <col min="8707" max="8707" width="12" style="95" customWidth="1"/>
    <col min="8708" max="8708" width="13.42578125" style="95" customWidth="1"/>
    <col min="8709" max="8709" width="18.140625" style="95" customWidth="1"/>
    <col min="8710" max="8710" width="19.140625" style="95" customWidth="1"/>
    <col min="8711" max="8711" width="29.7109375" style="95" customWidth="1"/>
    <col min="8712" max="8960" width="9.140625" style="95"/>
    <col min="8961" max="8961" width="33.85546875" style="95" customWidth="1"/>
    <col min="8962" max="8962" width="18" style="95" customWidth="1"/>
    <col min="8963" max="8963" width="12" style="95" customWidth="1"/>
    <col min="8964" max="8964" width="13.42578125" style="95" customWidth="1"/>
    <col min="8965" max="8965" width="18.140625" style="95" customWidth="1"/>
    <col min="8966" max="8966" width="19.140625" style="95" customWidth="1"/>
    <col min="8967" max="8967" width="29.7109375" style="95" customWidth="1"/>
    <col min="8968" max="9216" width="9.140625" style="95"/>
    <col min="9217" max="9217" width="33.85546875" style="95" customWidth="1"/>
    <col min="9218" max="9218" width="18" style="95" customWidth="1"/>
    <col min="9219" max="9219" width="12" style="95" customWidth="1"/>
    <col min="9220" max="9220" width="13.42578125" style="95" customWidth="1"/>
    <col min="9221" max="9221" width="18.140625" style="95" customWidth="1"/>
    <col min="9222" max="9222" width="19.140625" style="95" customWidth="1"/>
    <col min="9223" max="9223" width="29.7109375" style="95" customWidth="1"/>
    <col min="9224" max="9472" width="9.140625" style="95"/>
    <col min="9473" max="9473" width="33.85546875" style="95" customWidth="1"/>
    <col min="9474" max="9474" width="18" style="95" customWidth="1"/>
    <col min="9475" max="9475" width="12" style="95" customWidth="1"/>
    <col min="9476" max="9476" width="13.42578125" style="95" customWidth="1"/>
    <col min="9477" max="9477" width="18.140625" style="95" customWidth="1"/>
    <col min="9478" max="9478" width="19.140625" style="95" customWidth="1"/>
    <col min="9479" max="9479" width="29.7109375" style="95" customWidth="1"/>
    <col min="9480" max="9728" width="9.140625" style="95"/>
    <col min="9729" max="9729" width="33.85546875" style="95" customWidth="1"/>
    <col min="9730" max="9730" width="18" style="95" customWidth="1"/>
    <col min="9731" max="9731" width="12" style="95" customWidth="1"/>
    <col min="9732" max="9732" width="13.42578125" style="95" customWidth="1"/>
    <col min="9733" max="9733" width="18.140625" style="95" customWidth="1"/>
    <col min="9734" max="9734" width="19.140625" style="95" customWidth="1"/>
    <col min="9735" max="9735" width="29.7109375" style="95" customWidth="1"/>
    <col min="9736" max="9984" width="9.140625" style="95"/>
    <col min="9985" max="9985" width="33.85546875" style="95" customWidth="1"/>
    <col min="9986" max="9986" width="18" style="95" customWidth="1"/>
    <col min="9987" max="9987" width="12" style="95" customWidth="1"/>
    <col min="9988" max="9988" width="13.42578125" style="95" customWidth="1"/>
    <col min="9989" max="9989" width="18.140625" style="95" customWidth="1"/>
    <col min="9990" max="9990" width="19.140625" style="95" customWidth="1"/>
    <col min="9991" max="9991" width="29.7109375" style="95" customWidth="1"/>
    <col min="9992" max="10240" width="9.140625" style="95"/>
    <col min="10241" max="10241" width="33.85546875" style="95" customWidth="1"/>
    <col min="10242" max="10242" width="18" style="95" customWidth="1"/>
    <col min="10243" max="10243" width="12" style="95" customWidth="1"/>
    <col min="10244" max="10244" width="13.42578125" style="95" customWidth="1"/>
    <col min="10245" max="10245" width="18.140625" style="95" customWidth="1"/>
    <col min="10246" max="10246" width="19.140625" style="95" customWidth="1"/>
    <col min="10247" max="10247" width="29.7109375" style="95" customWidth="1"/>
    <col min="10248" max="10496" width="9.140625" style="95"/>
    <col min="10497" max="10497" width="33.85546875" style="95" customWidth="1"/>
    <col min="10498" max="10498" width="18" style="95" customWidth="1"/>
    <col min="10499" max="10499" width="12" style="95" customWidth="1"/>
    <col min="10500" max="10500" width="13.42578125" style="95" customWidth="1"/>
    <col min="10501" max="10501" width="18.140625" style="95" customWidth="1"/>
    <col min="10502" max="10502" width="19.140625" style="95" customWidth="1"/>
    <col min="10503" max="10503" width="29.7109375" style="95" customWidth="1"/>
    <col min="10504" max="10752" width="9.140625" style="95"/>
    <col min="10753" max="10753" width="33.85546875" style="95" customWidth="1"/>
    <col min="10754" max="10754" width="18" style="95" customWidth="1"/>
    <col min="10755" max="10755" width="12" style="95" customWidth="1"/>
    <col min="10756" max="10756" width="13.42578125" style="95" customWidth="1"/>
    <col min="10757" max="10757" width="18.140625" style="95" customWidth="1"/>
    <col min="10758" max="10758" width="19.140625" style="95" customWidth="1"/>
    <col min="10759" max="10759" width="29.7109375" style="95" customWidth="1"/>
    <col min="10760" max="11008" width="9.140625" style="95"/>
    <col min="11009" max="11009" width="33.85546875" style="95" customWidth="1"/>
    <col min="11010" max="11010" width="18" style="95" customWidth="1"/>
    <col min="11011" max="11011" width="12" style="95" customWidth="1"/>
    <col min="11012" max="11012" width="13.42578125" style="95" customWidth="1"/>
    <col min="11013" max="11013" width="18.140625" style="95" customWidth="1"/>
    <col min="11014" max="11014" width="19.140625" style="95" customWidth="1"/>
    <col min="11015" max="11015" width="29.7109375" style="95" customWidth="1"/>
    <col min="11016" max="11264" width="9.140625" style="95"/>
    <col min="11265" max="11265" width="33.85546875" style="95" customWidth="1"/>
    <col min="11266" max="11266" width="18" style="95" customWidth="1"/>
    <col min="11267" max="11267" width="12" style="95" customWidth="1"/>
    <col min="11268" max="11268" width="13.42578125" style="95" customWidth="1"/>
    <col min="11269" max="11269" width="18.140625" style="95" customWidth="1"/>
    <col min="11270" max="11270" width="19.140625" style="95" customWidth="1"/>
    <col min="11271" max="11271" width="29.7109375" style="95" customWidth="1"/>
    <col min="11272" max="11520" width="9.140625" style="95"/>
    <col min="11521" max="11521" width="33.85546875" style="95" customWidth="1"/>
    <col min="11522" max="11522" width="18" style="95" customWidth="1"/>
    <col min="11523" max="11523" width="12" style="95" customWidth="1"/>
    <col min="11524" max="11524" width="13.42578125" style="95" customWidth="1"/>
    <col min="11525" max="11525" width="18.140625" style="95" customWidth="1"/>
    <col min="11526" max="11526" width="19.140625" style="95" customWidth="1"/>
    <col min="11527" max="11527" width="29.7109375" style="95" customWidth="1"/>
    <col min="11528" max="11776" width="9.140625" style="95"/>
    <col min="11777" max="11777" width="33.85546875" style="95" customWidth="1"/>
    <col min="11778" max="11778" width="18" style="95" customWidth="1"/>
    <col min="11779" max="11779" width="12" style="95" customWidth="1"/>
    <col min="11780" max="11780" width="13.42578125" style="95" customWidth="1"/>
    <col min="11781" max="11781" width="18.140625" style="95" customWidth="1"/>
    <col min="11782" max="11782" width="19.140625" style="95" customWidth="1"/>
    <col min="11783" max="11783" width="29.7109375" style="95" customWidth="1"/>
    <col min="11784" max="12032" width="9.140625" style="95"/>
    <col min="12033" max="12033" width="33.85546875" style="95" customWidth="1"/>
    <col min="12034" max="12034" width="18" style="95" customWidth="1"/>
    <col min="12035" max="12035" width="12" style="95" customWidth="1"/>
    <col min="12036" max="12036" width="13.42578125" style="95" customWidth="1"/>
    <col min="12037" max="12037" width="18.140625" style="95" customWidth="1"/>
    <col min="12038" max="12038" width="19.140625" style="95" customWidth="1"/>
    <col min="12039" max="12039" width="29.7109375" style="95" customWidth="1"/>
    <col min="12040" max="12288" width="9.140625" style="95"/>
    <col min="12289" max="12289" width="33.85546875" style="95" customWidth="1"/>
    <col min="12290" max="12290" width="18" style="95" customWidth="1"/>
    <col min="12291" max="12291" width="12" style="95" customWidth="1"/>
    <col min="12292" max="12292" width="13.42578125" style="95" customWidth="1"/>
    <col min="12293" max="12293" width="18.140625" style="95" customWidth="1"/>
    <col min="12294" max="12294" width="19.140625" style="95" customWidth="1"/>
    <col min="12295" max="12295" width="29.7109375" style="95" customWidth="1"/>
    <col min="12296" max="12544" width="9.140625" style="95"/>
    <col min="12545" max="12545" width="33.85546875" style="95" customWidth="1"/>
    <col min="12546" max="12546" width="18" style="95" customWidth="1"/>
    <col min="12547" max="12547" width="12" style="95" customWidth="1"/>
    <col min="12548" max="12548" width="13.42578125" style="95" customWidth="1"/>
    <col min="12549" max="12549" width="18.140625" style="95" customWidth="1"/>
    <col min="12550" max="12550" width="19.140625" style="95" customWidth="1"/>
    <col min="12551" max="12551" width="29.7109375" style="95" customWidth="1"/>
    <col min="12552" max="12800" width="9.140625" style="95"/>
    <col min="12801" max="12801" width="33.85546875" style="95" customWidth="1"/>
    <col min="12802" max="12802" width="18" style="95" customWidth="1"/>
    <col min="12803" max="12803" width="12" style="95" customWidth="1"/>
    <col min="12804" max="12804" width="13.42578125" style="95" customWidth="1"/>
    <col min="12805" max="12805" width="18.140625" style="95" customWidth="1"/>
    <col min="12806" max="12806" width="19.140625" style="95" customWidth="1"/>
    <col min="12807" max="12807" width="29.7109375" style="95" customWidth="1"/>
    <col min="12808" max="13056" width="9.140625" style="95"/>
    <col min="13057" max="13057" width="33.85546875" style="95" customWidth="1"/>
    <col min="13058" max="13058" width="18" style="95" customWidth="1"/>
    <col min="13059" max="13059" width="12" style="95" customWidth="1"/>
    <col min="13060" max="13060" width="13.42578125" style="95" customWidth="1"/>
    <col min="13061" max="13061" width="18.140625" style="95" customWidth="1"/>
    <col min="13062" max="13062" width="19.140625" style="95" customWidth="1"/>
    <col min="13063" max="13063" width="29.7109375" style="95" customWidth="1"/>
    <col min="13064" max="13312" width="9.140625" style="95"/>
    <col min="13313" max="13313" width="33.85546875" style="95" customWidth="1"/>
    <col min="13314" max="13314" width="18" style="95" customWidth="1"/>
    <col min="13315" max="13315" width="12" style="95" customWidth="1"/>
    <col min="13316" max="13316" width="13.42578125" style="95" customWidth="1"/>
    <col min="13317" max="13317" width="18.140625" style="95" customWidth="1"/>
    <col min="13318" max="13318" width="19.140625" style="95" customWidth="1"/>
    <col min="13319" max="13319" width="29.7109375" style="95" customWidth="1"/>
    <col min="13320" max="13568" width="9.140625" style="95"/>
    <col min="13569" max="13569" width="33.85546875" style="95" customWidth="1"/>
    <col min="13570" max="13570" width="18" style="95" customWidth="1"/>
    <col min="13571" max="13571" width="12" style="95" customWidth="1"/>
    <col min="13572" max="13572" width="13.42578125" style="95" customWidth="1"/>
    <col min="13573" max="13573" width="18.140625" style="95" customWidth="1"/>
    <col min="13574" max="13574" width="19.140625" style="95" customWidth="1"/>
    <col min="13575" max="13575" width="29.7109375" style="95" customWidth="1"/>
    <col min="13576" max="13824" width="9.140625" style="95"/>
    <col min="13825" max="13825" width="33.85546875" style="95" customWidth="1"/>
    <col min="13826" max="13826" width="18" style="95" customWidth="1"/>
    <col min="13827" max="13827" width="12" style="95" customWidth="1"/>
    <col min="13828" max="13828" width="13.42578125" style="95" customWidth="1"/>
    <col min="13829" max="13829" width="18.140625" style="95" customWidth="1"/>
    <col min="13830" max="13830" width="19.140625" style="95" customWidth="1"/>
    <col min="13831" max="13831" width="29.7109375" style="95" customWidth="1"/>
    <col min="13832" max="14080" width="9.140625" style="95"/>
    <col min="14081" max="14081" width="33.85546875" style="95" customWidth="1"/>
    <col min="14082" max="14082" width="18" style="95" customWidth="1"/>
    <col min="14083" max="14083" width="12" style="95" customWidth="1"/>
    <col min="14084" max="14084" width="13.42578125" style="95" customWidth="1"/>
    <col min="14085" max="14085" width="18.140625" style="95" customWidth="1"/>
    <col min="14086" max="14086" width="19.140625" style="95" customWidth="1"/>
    <col min="14087" max="14087" width="29.7109375" style="95" customWidth="1"/>
    <col min="14088" max="14336" width="9.140625" style="95"/>
    <col min="14337" max="14337" width="33.85546875" style="95" customWidth="1"/>
    <col min="14338" max="14338" width="18" style="95" customWidth="1"/>
    <col min="14339" max="14339" width="12" style="95" customWidth="1"/>
    <col min="14340" max="14340" width="13.42578125" style="95" customWidth="1"/>
    <col min="14341" max="14341" width="18.140625" style="95" customWidth="1"/>
    <col min="14342" max="14342" width="19.140625" style="95" customWidth="1"/>
    <col min="14343" max="14343" width="29.7109375" style="95" customWidth="1"/>
    <col min="14344" max="14592" width="9.140625" style="95"/>
    <col min="14593" max="14593" width="33.85546875" style="95" customWidth="1"/>
    <col min="14594" max="14594" width="18" style="95" customWidth="1"/>
    <col min="14595" max="14595" width="12" style="95" customWidth="1"/>
    <col min="14596" max="14596" width="13.42578125" style="95" customWidth="1"/>
    <col min="14597" max="14597" width="18.140625" style="95" customWidth="1"/>
    <col min="14598" max="14598" width="19.140625" style="95" customWidth="1"/>
    <col min="14599" max="14599" width="29.7109375" style="95" customWidth="1"/>
    <col min="14600" max="14848" width="9.140625" style="95"/>
    <col min="14849" max="14849" width="33.85546875" style="95" customWidth="1"/>
    <col min="14850" max="14850" width="18" style="95" customWidth="1"/>
    <col min="14851" max="14851" width="12" style="95" customWidth="1"/>
    <col min="14852" max="14852" width="13.42578125" style="95" customWidth="1"/>
    <col min="14853" max="14853" width="18.140625" style="95" customWidth="1"/>
    <col min="14854" max="14854" width="19.140625" style="95" customWidth="1"/>
    <col min="14855" max="14855" width="29.7109375" style="95" customWidth="1"/>
    <col min="14856" max="15104" width="9.140625" style="95"/>
    <col min="15105" max="15105" width="33.85546875" style="95" customWidth="1"/>
    <col min="15106" max="15106" width="18" style="95" customWidth="1"/>
    <col min="15107" max="15107" width="12" style="95" customWidth="1"/>
    <col min="15108" max="15108" width="13.42578125" style="95" customWidth="1"/>
    <col min="15109" max="15109" width="18.140625" style="95" customWidth="1"/>
    <col min="15110" max="15110" width="19.140625" style="95" customWidth="1"/>
    <col min="15111" max="15111" width="29.7109375" style="95" customWidth="1"/>
    <col min="15112" max="15360" width="9.140625" style="95"/>
    <col min="15361" max="15361" width="33.85546875" style="95" customWidth="1"/>
    <col min="15362" max="15362" width="18" style="95" customWidth="1"/>
    <col min="15363" max="15363" width="12" style="95" customWidth="1"/>
    <col min="15364" max="15364" width="13.42578125" style="95" customWidth="1"/>
    <col min="15365" max="15365" width="18.140625" style="95" customWidth="1"/>
    <col min="15366" max="15366" width="19.140625" style="95" customWidth="1"/>
    <col min="15367" max="15367" width="29.7109375" style="95" customWidth="1"/>
    <col min="15368" max="15616" width="9.140625" style="95"/>
    <col min="15617" max="15617" width="33.85546875" style="95" customWidth="1"/>
    <col min="15618" max="15618" width="18" style="95" customWidth="1"/>
    <col min="15619" max="15619" width="12" style="95" customWidth="1"/>
    <col min="15620" max="15620" width="13.42578125" style="95" customWidth="1"/>
    <col min="15621" max="15621" width="18.140625" style="95" customWidth="1"/>
    <col min="15622" max="15622" width="19.140625" style="95" customWidth="1"/>
    <col min="15623" max="15623" width="29.7109375" style="95" customWidth="1"/>
    <col min="15624" max="15872" width="9.140625" style="95"/>
    <col min="15873" max="15873" width="33.85546875" style="95" customWidth="1"/>
    <col min="15874" max="15874" width="18" style="95" customWidth="1"/>
    <col min="15875" max="15875" width="12" style="95" customWidth="1"/>
    <col min="15876" max="15876" width="13.42578125" style="95" customWidth="1"/>
    <col min="15877" max="15877" width="18.140625" style="95" customWidth="1"/>
    <col min="15878" max="15878" width="19.140625" style="95" customWidth="1"/>
    <col min="15879" max="15879" width="29.7109375" style="95" customWidth="1"/>
    <col min="15880" max="16128" width="9.140625" style="95"/>
    <col min="16129" max="16129" width="33.85546875" style="95" customWidth="1"/>
    <col min="16130" max="16130" width="18" style="95" customWidth="1"/>
    <col min="16131" max="16131" width="12" style="95" customWidth="1"/>
    <col min="16132" max="16132" width="13.42578125" style="95" customWidth="1"/>
    <col min="16133" max="16133" width="18.140625" style="95" customWidth="1"/>
    <col min="16134" max="16134" width="19.140625" style="95" customWidth="1"/>
    <col min="16135" max="16135" width="29.7109375" style="95" customWidth="1"/>
    <col min="16136" max="16384" width="9.140625" style="95"/>
  </cols>
  <sheetData>
    <row r="1" spans="1:7">
      <c r="E1" s="367" t="s">
        <v>325</v>
      </c>
      <c r="F1" s="367"/>
      <c r="G1" s="367"/>
    </row>
    <row r="4" spans="1:7">
      <c r="A4" s="94"/>
      <c r="B4" s="94"/>
      <c r="C4" s="94"/>
      <c r="D4" s="94" t="s">
        <v>306</v>
      </c>
      <c r="E4" s="94"/>
      <c r="F4" s="94"/>
      <c r="G4" s="94"/>
    </row>
    <row r="5" spans="1:7">
      <c r="A5" s="369" t="s">
        <v>307</v>
      </c>
      <c r="B5" s="369"/>
      <c r="C5" s="369"/>
      <c r="D5" s="369"/>
      <c r="E5" s="369"/>
      <c r="F5" s="369"/>
      <c r="G5" s="369"/>
    </row>
    <row r="6" spans="1:7" ht="18.75" customHeight="1">
      <c r="A6" s="170"/>
      <c r="B6" s="170"/>
      <c r="C6" s="369" t="s">
        <v>611</v>
      </c>
      <c r="D6" s="369"/>
      <c r="E6" s="369"/>
      <c r="F6" s="170"/>
      <c r="G6" s="170"/>
    </row>
    <row r="7" spans="1:7">
      <c r="A7" s="169"/>
      <c r="B7" s="370" t="s">
        <v>597</v>
      </c>
      <c r="C7" s="370"/>
      <c r="D7" s="370"/>
      <c r="E7" s="370"/>
      <c r="F7" s="370"/>
      <c r="G7" s="169"/>
    </row>
    <row r="8" spans="1:7" ht="19.5" customHeight="1">
      <c r="A8" s="169"/>
      <c r="B8" s="371" t="s">
        <v>308</v>
      </c>
      <c r="C8" s="371"/>
      <c r="D8" s="371"/>
      <c r="E8" s="371"/>
      <c r="F8" s="169"/>
      <c r="G8" s="169"/>
    </row>
    <row r="10" spans="1:7" ht="34.5" customHeight="1">
      <c r="A10" s="372" t="s">
        <v>309</v>
      </c>
      <c r="B10" s="374" t="s">
        <v>310</v>
      </c>
      <c r="C10" s="375"/>
      <c r="D10" s="375"/>
      <c r="E10" s="376"/>
      <c r="F10" s="372" t="s">
        <v>311</v>
      </c>
      <c r="G10" s="372" t="s">
        <v>312</v>
      </c>
    </row>
    <row r="11" spans="1:7" ht="37.5">
      <c r="A11" s="373"/>
      <c r="B11" s="98" t="s">
        <v>313</v>
      </c>
      <c r="C11" s="98" t="s">
        <v>314</v>
      </c>
      <c r="D11" s="98" t="s">
        <v>315</v>
      </c>
      <c r="E11" s="98" t="s">
        <v>316</v>
      </c>
      <c r="F11" s="373"/>
      <c r="G11" s="373"/>
    </row>
    <row r="12" spans="1:7" ht="72.75" customHeight="1">
      <c r="A12" s="99" t="s">
        <v>612</v>
      </c>
      <c r="B12" s="177" t="s">
        <v>613</v>
      </c>
      <c r="C12" s="99">
        <v>244</v>
      </c>
      <c r="D12" s="99">
        <v>340</v>
      </c>
      <c r="E12" s="168"/>
      <c r="F12" s="176">
        <v>50000</v>
      </c>
      <c r="G12" s="99" t="s">
        <v>604</v>
      </c>
    </row>
    <row r="13" spans="1:7" ht="56.25">
      <c r="A13" s="99" t="s">
        <v>615</v>
      </c>
      <c r="B13" s="177" t="s">
        <v>614</v>
      </c>
      <c r="C13" s="99">
        <v>244</v>
      </c>
      <c r="D13" s="99">
        <v>340</v>
      </c>
      <c r="F13" s="176">
        <v>326903</v>
      </c>
      <c r="G13" s="99" t="s">
        <v>621</v>
      </c>
    </row>
    <row r="14" spans="1:7">
      <c r="A14" s="491" t="s">
        <v>618</v>
      </c>
      <c r="B14" s="177" t="s">
        <v>617</v>
      </c>
      <c r="C14" s="99">
        <v>112</v>
      </c>
      <c r="D14" s="99">
        <v>212</v>
      </c>
      <c r="E14" s="99"/>
      <c r="F14" s="100">
        <v>1600</v>
      </c>
      <c r="G14" s="491" t="s">
        <v>622</v>
      </c>
    </row>
    <row r="15" spans="1:7" ht="39" customHeight="1">
      <c r="A15" s="492"/>
      <c r="B15" s="177" t="s">
        <v>617</v>
      </c>
      <c r="C15" s="99">
        <v>112</v>
      </c>
      <c r="D15" s="99">
        <v>226</v>
      </c>
      <c r="E15" s="99"/>
      <c r="F15" s="100">
        <v>3000</v>
      </c>
      <c r="G15" s="492"/>
    </row>
    <row r="16" spans="1:7">
      <c r="A16" s="99"/>
      <c r="B16" s="177"/>
      <c r="C16" s="99"/>
      <c r="D16" s="99"/>
      <c r="E16" s="99"/>
      <c r="F16" s="100"/>
      <c r="G16" s="99"/>
    </row>
    <row r="17" spans="1:7">
      <c r="A17" s="99"/>
      <c r="B17" s="177"/>
      <c r="C17" s="99"/>
      <c r="D17" s="99"/>
      <c r="E17" s="99"/>
      <c r="F17" s="100"/>
      <c r="G17" s="99"/>
    </row>
    <row r="18" spans="1:7">
      <c r="A18" s="99"/>
      <c r="B18" s="99"/>
      <c r="C18" s="99"/>
      <c r="D18" s="99"/>
      <c r="E18" s="99"/>
      <c r="F18" s="100"/>
      <c r="G18" s="99"/>
    </row>
    <row r="19" spans="1:7">
      <c r="A19" s="99"/>
      <c r="B19" s="99"/>
      <c r="C19" s="99"/>
      <c r="D19" s="99"/>
      <c r="E19" s="99"/>
      <c r="F19" s="100"/>
      <c r="G19" s="99"/>
    </row>
    <row r="20" spans="1:7">
      <c r="A20" s="99"/>
      <c r="B20" s="99"/>
      <c r="C20" s="99"/>
      <c r="D20" s="99"/>
      <c r="E20" s="99"/>
      <c r="F20" s="100"/>
      <c r="G20" s="99"/>
    </row>
    <row r="21" spans="1:7">
      <c r="A21" s="99"/>
      <c r="B21" s="99"/>
      <c r="C21" s="99"/>
      <c r="D21" s="99"/>
      <c r="E21" s="99"/>
      <c r="F21" s="100"/>
      <c r="G21" s="99"/>
    </row>
    <row r="22" spans="1:7">
      <c r="A22" s="99"/>
      <c r="B22" s="99"/>
      <c r="C22" s="99"/>
      <c r="D22" s="99"/>
      <c r="E22" s="99"/>
      <c r="F22" s="100"/>
      <c r="G22" s="99"/>
    </row>
    <row r="23" spans="1:7">
      <c r="A23" s="99"/>
      <c r="B23" s="99"/>
      <c r="C23" s="99"/>
      <c r="D23" s="99"/>
      <c r="E23" s="99"/>
      <c r="F23" s="100"/>
      <c r="G23" s="99"/>
    </row>
    <row r="24" spans="1:7">
      <c r="A24" s="99"/>
      <c r="B24" s="99"/>
      <c r="C24" s="99"/>
      <c r="D24" s="99"/>
      <c r="E24" s="99"/>
      <c r="F24" s="100"/>
      <c r="G24" s="99"/>
    </row>
    <row r="25" spans="1:7">
      <c r="A25" s="99"/>
      <c r="B25" s="99"/>
      <c r="C25" s="99"/>
      <c r="D25" s="99"/>
      <c r="E25" s="99"/>
      <c r="F25" s="100"/>
      <c r="G25" s="99"/>
    </row>
    <row r="26" spans="1:7">
      <c r="A26" s="99"/>
      <c r="B26" s="99"/>
      <c r="C26" s="99"/>
      <c r="D26" s="99"/>
      <c r="E26" s="99"/>
      <c r="F26" s="100"/>
      <c r="G26" s="99"/>
    </row>
    <row r="27" spans="1:7">
      <c r="A27" s="99"/>
      <c r="B27" s="99"/>
      <c r="C27" s="99"/>
      <c r="D27" s="99"/>
      <c r="E27" s="99"/>
      <c r="F27" s="100"/>
      <c r="G27" s="99"/>
    </row>
    <row r="28" spans="1:7">
      <c r="A28" s="99"/>
      <c r="B28" s="99"/>
      <c r="C28" s="99"/>
      <c r="D28" s="99"/>
      <c r="E28" s="99"/>
      <c r="F28" s="100"/>
      <c r="G28" s="99"/>
    </row>
    <row r="29" spans="1:7">
      <c r="A29" s="99"/>
      <c r="B29" s="99"/>
      <c r="C29" s="99"/>
      <c r="D29" s="99"/>
      <c r="E29" s="99"/>
      <c r="F29" s="100"/>
      <c r="G29" s="99"/>
    </row>
    <row r="30" spans="1:7">
      <c r="A30" s="99"/>
      <c r="B30" s="99"/>
      <c r="C30" s="99"/>
      <c r="D30" s="99"/>
      <c r="E30" s="99"/>
      <c r="F30" s="100"/>
      <c r="G30" s="99"/>
    </row>
    <row r="31" spans="1:7">
      <c r="A31" s="99"/>
      <c r="B31" s="99"/>
      <c r="C31" s="99"/>
      <c r="D31" s="99"/>
      <c r="E31" s="99"/>
      <c r="F31" s="100"/>
      <c r="G31" s="99"/>
    </row>
    <row r="32" spans="1:7">
      <c r="A32" s="99"/>
      <c r="B32" s="99"/>
      <c r="C32" s="99"/>
      <c r="D32" s="99"/>
      <c r="E32" s="99"/>
      <c r="F32" s="100"/>
      <c r="G32" s="99"/>
    </row>
    <row r="33" spans="1:7">
      <c r="A33" s="99"/>
      <c r="B33" s="99"/>
      <c r="C33" s="99"/>
      <c r="D33" s="99"/>
      <c r="E33" s="99"/>
      <c r="F33" s="100"/>
      <c r="G33" s="99"/>
    </row>
    <row r="34" spans="1:7">
      <c r="A34" s="99"/>
      <c r="B34" s="99"/>
      <c r="C34" s="99"/>
      <c r="D34" s="99"/>
      <c r="E34" s="99"/>
      <c r="F34" s="100"/>
      <c r="G34" s="99"/>
    </row>
    <row r="35" spans="1:7">
      <c r="A35" s="99"/>
      <c r="B35" s="99"/>
      <c r="C35" s="99"/>
      <c r="D35" s="99"/>
      <c r="E35" s="99"/>
      <c r="F35" s="100"/>
      <c r="G35" s="99"/>
    </row>
    <row r="36" spans="1:7">
      <c r="A36" s="99"/>
      <c r="B36" s="99"/>
      <c r="C36" s="99"/>
      <c r="D36" s="99"/>
      <c r="E36" s="99"/>
      <c r="F36" s="100"/>
      <c r="G36" s="99"/>
    </row>
    <row r="37" spans="1:7">
      <c r="A37" s="99"/>
      <c r="B37" s="99"/>
      <c r="C37" s="99"/>
      <c r="D37" s="99"/>
      <c r="E37" s="99"/>
      <c r="F37" s="100"/>
      <c r="G37" s="99"/>
    </row>
    <row r="38" spans="1:7">
      <c r="A38" s="99"/>
      <c r="B38" s="99"/>
      <c r="C38" s="99"/>
      <c r="D38" s="99"/>
      <c r="E38" s="99"/>
      <c r="F38" s="100"/>
      <c r="G38" s="99"/>
    </row>
    <row r="39" spans="1:7">
      <c r="A39" s="99"/>
      <c r="B39" s="99"/>
      <c r="C39" s="99"/>
      <c r="D39" s="99"/>
      <c r="E39" s="99"/>
      <c r="F39" s="100"/>
      <c r="G39" s="99"/>
    </row>
    <row r="40" spans="1:7">
      <c r="A40" s="99"/>
      <c r="B40" s="99"/>
      <c r="C40" s="99"/>
      <c r="D40" s="99"/>
      <c r="E40" s="99"/>
      <c r="F40" s="100"/>
      <c r="G40" s="99"/>
    </row>
    <row r="41" spans="1:7">
      <c r="A41" s="99"/>
      <c r="B41" s="99"/>
      <c r="C41" s="99"/>
      <c r="D41" s="99"/>
      <c r="E41" s="99"/>
      <c r="F41" s="100"/>
      <c r="G41" s="99"/>
    </row>
    <row r="42" spans="1:7">
      <c r="A42" s="99"/>
      <c r="B42" s="99"/>
      <c r="C42" s="99"/>
      <c r="D42" s="99"/>
      <c r="E42" s="99"/>
      <c r="F42" s="100"/>
      <c r="G42" s="99"/>
    </row>
    <row r="43" spans="1:7">
      <c r="A43" s="99"/>
      <c r="B43" s="99"/>
      <c r="C43" s="99"/>
      <c r="D43" s="99"/>
      <c r="E43" s="99"/>
      <c r="F43" s="100"/>
      <c r="G43" s="99"/>
    </row>
    <row r="44" spans="1:7">
      <c r="A44" s="99"/>
      <c r="B44" s="99"/>
      <c r="C44" s="99"/>
      <c r="D44" s="99"/>
      <c r="E44" s="99"/>
      <c r="F44" s="100"/>
      <c r="G44" s="99"/>
    </row>
    <row r="45" spans="1:7">
      <c r="A45" s="377" t="s">
        <v>317</v>
      </c>
      <c r="B45" s="378"/>
      <c r="C45" s="378"/>
      <c r="D45" s="378"/>
      <c r="E45" s="379"/>
      <c r="F45" s="100">
        <f>SUM(F12:F44)</f>
        <v>381503</v>
      </c>
      <c r="G45" s="99"/>
    </row>
    <row r="47" spans="1:7">
      <c r="A47" s="380" t="s">
        <v>318</v>
      </c>
      <c r="B47" s="380"/>
      <c r="C47" s="380"/>
      <c r="D47" s="380"/>
      <c r="E47" s="380"/>
      <c r="F47" s="380"/>
      <c r="G47" s="380"/>
    </row>
    <row r="50" spans="1:6">
      <c r="A50" s="95" t="s">
        <v>319</v>
      </c>
      <c r="B50" s="101"/>
      <c r="C50" s="101"/>
      <c r="E50" s="102" t="s">
        <v>594</v>
      </c>
    </row>
    <row r="51" spans="1:6" ht="18.75" customHeight="1">
      <c r="A51" s="95" t="s">
        <v>320</v>
      </c>
      <c r="B51" s="381" t="s">
        <v>252</v>
      </c>
      <c r="C51" s="381"/>
      <c r="E51" s="103"/>
    </row>
    <row r="53" spans="1:6">
      <c r="A53" s="95" t="s">
        <v>321</v>
      </c>
      <c r="B53" s="101"/>
      <c r="C53" s="101"/>
      <c r="E53" s="102" t="s">
        <v>595</v>
      </c>
    </row>
    <row r="54" spans="1:6" ht="18.75" customHeight="1">
      <c r="B54" s="381" t="s">
        <v>252</v>
      </c>
      <c r="C54" s="381"/>
      <c r="E54" s="103"/>
    </row>
    <row r="56" spans="1:6">
      <c r="A56" s="95" t="s">
        <v>322</v>
      </c>
      <c r="B56" s="101"/>
      <c r="C56" s="101"/>
      <c r="E56" s="102" t="s">
        <v>595</v>
      </c>
    </row>
    <row r="57" spans="1:6" ht="18.75" customHeight="1">
      <c r="A57" s="95" t="s">
        <v>291</v>
      </c>
      <c r="B57" s="381" t="s">
        <v>252</v>
      </c>
      <c r="C57" s="381"/>
      <c r="E57" s="103"/>
    </row>
    <row r="58" spans="1:6">
      <c r="B58" s="104"/>
      <c r="C58" s="104"/>
      <c r="E58" s="103"/>
    </row>
    <row r="59" spans="1:6" ht="58.5" customHeight="1">
      <c r="E59" s="368"/>
      <c r="F59" s="368"/>
    </row>
  </sheetData>
  <mergeCells count="17">
    <mergeCell ref="B54:C54"/>
    <mergeCell ref="B57:C57"/>
    <mergeCell ref="A14:A15"/>
    <mergeCell ref="G14:G15"/>
    <mergeCell ref="E59:F59"/>
    <mergeCell ref="E1:G1"/>
    <mergeCell ref="A5:G5"/>
    <mergeCell ref="B7:F7"/>
    <mergeCell ref="B8:E8"/>
    <mergeCell ref="A10:A11"/>
    <mergeCell ref="B10:E10"/>
    <mergeCell ref="F10:F11"/>
    <mergeCell ref="G10:G11"/>
    <mergeCell ref="C6:E6"/>
    <mergeCell ref="A45:E45"/>
    <mergeCell ref="A47:G47"/>
    <mergeCell ref="B51:C51"/>
  </mergeCells>
  <pageMargins left="0.51" right="0.16" top="1" bottom="1" header="0.41" footer="0.5"/>
  <pageSetup paperSize="9" scale="5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24"/>
    <pageSetUpPr fitToPage="1"/>
  </sheetPr>
  <dimension ref="A1:G60"/>
  <sheetViews>
    <sheetView view="pageBreakPreview" zoomScale="60" workbookViewId="0">
      <selection activeCell="E12" sqref="E12"/>
    </sheetView>
  </sheetViews>
  <sheetFormatPr defaultRowHeight="18.75"/>
  <cols>
    <col min="1" max="1" width="33.85546875" style="95" customWidth="1"/>
    <col min="2" max="2" width="18" style="95" customWidth="1"/>
    <col min="3" max="3" width="12" style="95" customWidth="1"/>
    <col min="4" max="4" width="13.42578125" style="95" customWidth="1"/>
    <col min="5" max="5" width="23.5703125" style="95" customWidth="1"/>
    <col min="6" max="6" width="19.140625" style="95" customWidth="1"/>
    <col min="7" max="7" width="29.7109375" style="95" customWidth="1"/>
    <col min="8" max="256" width="9.140625" style="95"/>
    <col min="257" max="257" width="33.85546875" style="95" customWidth="1"/>
    <col min="258" max="258" width="18" style="95" customWidth="1"/>
    <col min="259" max="259" width="12" style="95" customWidth="1"/>
    <col min="260" max="260" width="13.42578125" style="95" customWidth="1"/>
    <col min="261" max="261" width="18.140625" style="95" customWidth="1"/>
    <col min="262" max="262" width="19.140625" style="95" customWidth="1"/>
    <col min="263" max="263" width="29.7109375" style="95" customWidth="1"/>
    <col min="264" max="512" width="9.140625" style="95"/>
    <col min="513" max="513" width="33.85546875" style="95" customWidth="1"/>
    <col min="514" max="514" width="18" style="95" customWidth="1"/>
    <col min="515" max="515" width="12" style="95" customWidth="1"/>
    <col min="516" max="516" width="13.42578125" style="95" customWidth="1"/>
    <col min="517" max="517" width="18.140625" style="95" customWidth="1"/>
    <col min="518" max="518" width="19.140625" style="95" customWidth="1"/>
    <col min="519" max="519" width="29.7109375" style="95" customWidth="1"/>
    <col min="520" max="768" width="9.140625" style="95"/>
    <col min="769" max="769" width="33.85546875" style="95" customWidth="1"/>
    <col min="770" max="770" width="18" style="95" customWidth="1"/>
    <col min="771" max="771" width="12" style="95" customWidth="1"/>
    <col min="772" max="772" width="13.42578125" style="95" customWidth="1"/>
    <col min="773" max="773" width="18.140625" style="95" customWidth="1"/>
    <col min="774" max="774" width="19.140625" style="95" customWidth="1"/>
    <col min="775" max="775" width="29.7109375" style="95" customWidth="1"/>
    <col min="776" max="1024" width="9.140625" style="95"/>
    <col min="1025" max="1025" width="33.85546875" style="95" customWidth="1"/>
    <col min="1026" max="1026" width="18" style="95" customWidth="1"/>
    <col min="1027" max="1027" width="12" style="95" customWidth="1"/>
    <col min="1028" max="1028" width="13.42578125" style="95" customWidth="1"/>
    <col min="1029" max="1029" width="18.140625" style="95" customWidth="1"/>
    <col min="1030" max="1030" width="19.140625" style="95" customWidth="1"/>
    <col min="1031" max="1031" width="29.7109375" style="95" customWidth="1"/>
    <col min="1032" max="1280" width="9.140625" style="95"/>
    <col min="1281" max="1281" width="33.85546875" style="95" customWidth="1"/>
    <col min="1282" max="1282" width="18" style="95" customWidth="1"/>
    <col min="1283" max="1283" width="12" style="95" customWidth="1"/>
    <col min="1284" max="1284" width="13.42578125" style="95" customWidth="1"/>
    <col min="1285" max="1285" width="18.140625" style="95" customWidth="1"/>
    <col min="1286" max="1286" width="19.140625" style="95" customWidth="1"/>
    <col min="1287" max="1287" width="29.7109375" style="95" customWidth="1"/>
    <col min="1288" max="1536" width="9.140625" style="95"/>
    <col min="1537" max="1537" width="33.85546875" style="95" customWidth="1"/>
    <col min="1538" max="1538" width="18" style="95" customWidth="1"/>
    <col min="1539" max="1539" width="12" style="95" customWidth="1"/>
    <col min="1540" max="1540" width="13.42578125" style="95" customWidth="1"/>
    <col min="1541" max="1541" width="18.140625" style="95" customWidth="1"/>
    <col min="1542" max="1542" width="19.140625" style="95" customWidth="1"/>
    <col min="1543" max="1543" width="29.7109375" style="95" customWidth="1"/>
    <col min="1544" max="1792" width="9.140625" style="95"/>
    <col min="1793" max="1793" width="33.85546875" style="95" customWidth="1"/>
    <col min="1794" max="1794" width="18" style="95" customWidth="1"/>
    <col min="1795" max="1795" width="12" style="95" customWidth="1"/>
    <col min="1796" max="1796" width="13.42578125" style="95" customWidth="1"/>
    <col min="1797" max="1797" width="18.140625" style="95" customWidth="1"/>
    <col min="1798" max="1798" width="19.140625" style="95" customWidth="1"/>
    <col min="1799" max="1799" width="29.7109375" style="95" customWidth="1"/>
    <col min="1800" max="2048" width="9.140625" style="95"/>
    <col min="2049" max="2049" width="33.85546875" style="95" customWidth="1"/>
    <col min="2050" max="2050" width="18" style="95" customWidth="1"/>
    <col min="2051" max="2051" width="12" style="95" customWidth="1"/>
    <col min="2052" max="2052" width="13.42578125" style="95" customWidth="1"/>
    <col min="2053" max="2053" width="18.140625" style="95" customWidth="1"/>
    <col min="2054" max="2054" width="19.140625" style="95" customWidth="1"/>
    <col min="2055" max="2055" width="29.7109375" style="95" customWidth="1"/>
    <col min="2056" max="2304" width="9.140625" style="95"/>
    <col min="2305" max="2305" width="33.85546875" style="95" customWidth="1"/>
    <col min="2306" max="2306" width="18" style="95" customWidth="1"/>
    <col min="2307" max="2307" width="12" style="95" customWidth="1"/>
    <col min="2308" max="2308" width="13.42578125" style="95" customWidth="1"/>
    <col min="2309" max="2309" width="18.140625" style="95" customWidth="1"/>
    <col min="2310" max="2310" width="19.140625" style="95" customWidth="1"/>
    <col min="2311" max="2311" width="29.7109375" style="95" customWidth="1"/>
    <col min="2312" max="2560" width="9.140625" style="95"/>
    <col min="2561" max="2561" width="33.85546875" style="95" customWidth="1"/>
    <col min="2562" max="2562" width="18" style="95" customWidth="1"/>
    <col min="2563" max="2563" width="12" style="95" customWidth="1"/>
    <col min="2564" max="2564" width="13.42578125" style="95" customWidth="1"/>
    <col min="2565" max="2565" width="18.140625" style="95" customWidth="1"/>
    <col min="2566" max="2566" width="19.140625" style="95" customWidth="1"/>
    <col min="2567" max="2567" width="29.7109375" style="95" customWidth="1"/>
    <col min="2568" max="2816" width="9.140625" style="95"/>
    <col min="2817" max="2817" width="33.85546875" style="95" customWidth="1"/>
    <col min="2818" max="2818" width="18" style="95" customWidth="1"/>
    <col min="2819" max="2819" width="12" style="95" customWidth="1"/>
    <col min="2820" max="2820" width="13.42578125" style="95" customWidth="1"/>
    <col min="2821" max="2821" width="18.140625" style="95" customWidth="1"/>
    <col min="2822" max="2822" width="19.140625" style="95" customWidth="1"/>
    <col min="2823" max="2823" width="29.7109375" style="95" customWidth="1"/>
    <col min="2824" max="3072" width="9.140625" style="95"/>
    <col min="3073" max="3073" width="33.85546875" style="95" customWidth="1"/>
    <col min="3074" max="3074" width="18" style="95" customWidth="1"/>
    <col min="3075" max="3075" width="12" style="95" customWidth="1"/>
    <col min="3076" max="3076" width="13.42578125" style="95" customWidth="1"/>
    <col min="3077" max="3077" width="18.140625" style="95" customWidth="1"/>
    <col min="3078" max="3078" width="19.140625" style="95" customWidth="1"/>
    <col min="3079" max="3079" width="29.7109375" style="95" customWidth="1"/>
    <col min="3080" max="3328" width="9.140625" style="95"/>
    <col min="3329" max="3329" width="33.85546875" style="95" customWidth="1"/>
    <col min="3330" max="3330" width="18" style="95" customWidth="1"/>
    <col min="3331" max="3331" width="12" style="95" customWidth="1"/>
    <col min="3332" max="3332" width="13.42578125" style="95" customWidth="1"/>
    <col min="3333" max="3333" width="18.140625" style="95" customWidth="1"/>
    <col min="3334" max="3334" width="19.140625" style="95" customWidth="1"/>
    <col min="3335" max="3335" width="29.7109375" style="95" customWidth="1"/>
    <col min="3336" max="3584" width="9.140625" style="95"/>
    <col min="3585" max="3585" width="33.85546875" style="95" customWidth="1"/>
    <col min="3586" max="3586" width="18" style="95" customWidth="1"/>
    <col min="3587" max="3587" width="12" style="95" customWidth="1"/>
    <col min="3588" max="3588" width="13.42578125" style="95" customWidth="1"/>
    <col min="3589" max="3589" width="18.140625" style="95" customWidth="1"/>
    <col min="3590" max="3590" width="19.140625" style="95" customWidth="1"/>
    <col min="3591" max="3591" width="29.7109375" style="95" customWidth="1"/>
    <col min="3592" max="3840" width="9.140625" style="95"/>
    <col min="3841" max="3841" width="33.85546875" style="95" customWidth="1"/>
    <col min="3842" max="3842" width="18" style="95" customWidth="1"/>
    <col min="3843" max="3843" width="12" style="95" customWidth="1"/>
    <col min="3844" max="3844" width="13.42578125" style="95" customWidth="1"/>
    <col min="3845" max="3845" width="18.140625" style="95" customWidth="1"/>
    <col min="3846" max="3846" width="19.140625" style="95" customWidth="1"/>
    <col min="3847" max="3847" width="29.7109375" style="95" customWidth="1"/>
    <col min="3848" max="4096" width="9.140625" style="95"/>
    <col min="4097" max="4097" width="33.85546875" style="95" customWidth="1"/>
    <col min="4098" max="4098" width="18" style="95" customWidth="1"/>
    <col min="4099" max="4099" width="12" style="95" customWidth="1"/>
    <col min="4100" max="4100" width="13.42578125" style="95" customWidth="1"/>
    <col min="4101" max="4101" width="18.140625" style="95" customWidth="1"/>
    <col min="4102" max="4102" width="19.140625" style="95" customWidth="1"/>
    <col min="4103" max="4103" width="29.7109375" style="95" customWidth="1"/>
    <col min="4104" max="4352" width="9.140625" style="95"/>
    <col min="4353" max="4353" width="33.85546875" style="95" customWidth="1"/>
    <col min="4354" max="4354" width="18" style="95" customWidth="1"/>
    <col min="4355" max="4355" width="12" style="95" customWidth="1"/>
    <col min="4356" max="4356" width="13.42578125" style="95" customWidth="1"/>
    <col min="4357" max="4357" width="18.140625" style="95" customWidth="1"/>
    <col min="4358" max="4358" width="19.140625" style="95" customWidth="1"/>
    <col min="4359" max="4359" width="29.7109375" style="95" customWidth="1"/>
    <col min="4360" max="4608" width="9.140625" style="95"/>
    <col min="4609" max="4609" width="33.85546875" style="95" customWidth="1"/>
    <col min="4610" max="4610" width="18" style="95" customWidth="1"/>
    <col min="4611" max="4611" width="12" style="95" customWidth="1"/>
    <col min="4612" max="4612" width="13.42578125" style="95" customWidth="1"/>
    <col min="4613" max="4613" width="18.140625" style="95" customWidth="1"/>
    <col min="4614" max="4614" width="19.140625" style="95" customWidth="1"/>
    <col min="4615" max="4615" width="29.7109375" style="95" customWidth="1"/>
    <col min="4616" max="4864" width="9.140625" style="95"/>
    <col min="4865" max="4865" width="33.85546875" style="95" customWidth="1"/>
    <col min="4866" max="4866" width="18" style="95" customWidth="1"/>
    <col min="4867" max="4867" width="12" style="95" customWidth="1"/>
    <col min="4868" max="4868" width="13.42578125" style="95" customWidth="1"/>
    <col min="4869" max="4869" width="18.140625" style="95" customWidth="1"/>
    <col min="4870" max="4870" width="19.140625" style="95" customWidth="1"/>
    <col min="4871" max="4871" width="29.7109375" style="95" customWidth="1"/>
    <col min="4872" max="5120" width="9.140625" style="95"/>
    <col min="5121" max="5121" width="33.85546875" style="95" customWidth="1"/>
    <col min="5122" max="5122" width="18" style="95" customWidth="1"/>
    <col min="5123" max="5123" width="12" style="95" customWidth="1"/>
    <col min="5124" max="5124" width="13.42578125" style="95" customWidth="1"/>
    <col min="5125" max="5125" width="18.140625" style="95" customWidth="1"/>
    <col min="5126" max="5126" width="19.140625" style="95" customWidth="1"/>
    <col min="5127" max="5127" width="29.7109375" style="95" customWidth="1"/>
    <col min="5128" max="5376" width="9.140625" style="95"/>
    <col min="5377" max="5377" width="33.85546875" style="95" customWidth="1"/>
    <col min="5378" max="5378" width="18" style="95" customWidth="1"/>
    <col min="5379" max="5379" width="12" style="95" customWidth="1"/>
    <col min="5380" max="5380" width="13.42578125" style="95" customWidth="1"/>
    <col min="5381" max="5381" width="18.140625" style="95" customWidth="1"/>
    <col min="5382" max="5382" width="19.140625" style="95" customWidth="1"/>
    <col min="5383" max="5383" width="29.7109375" style="95" customWidth="1"/>
    <col min="5384" max="5632" width="9.140625" style="95"/>
    <col min="5633" max="5633" width="33.85546875" style="95" customWidth="1"/>
    <col min="5634" max="5634" width="18" style="95" customWidth="1"/>
    <col min="5635" max="5635" width="12" style="95" customWidth="1"/>
    <col min="5636" max="5636" width="13.42578125" style="95" customWidth="1"/>
    <col min="5637" max="5637" width="18.140625" style="95" customWidth="1"/>
    <col min="5638" max="5638" width="19.140625" style="95" customWidth="1"/>
    <col min="5639" max="5639" width="29.7109375" style="95" customWidth="1"/>
    <col min="5640" max="5888" width="9.140625" style="95"/>
    <col min="5889" max="5889" width="33.85546875" style="95" customWidth="1"/>
    <col min="5890" max="5890" width="18" style="95" customWidth="1"/>
    <col min="5891" max="5891" width="12" style="95" customWidth="1"/>
    <col min="5892" max="5892" width="13.42578125" style="95" customWidth="1"/>
    <col min="5893" max="5893" width="18.140625" style="95" customWidth="1"/>
    <col min="5894" max="5894" width="19.140625" style="95" customWidth="1"/>
    <col min="5895" max="5895" width="29.7109375" style="95" customWidth="1"/>
    <col min="5896" max="6144" width="9.140625" style="95"/>
    <col min="6145" max="6145" width="33.85546875" style="95" customWidth="1"/>
    <col min="6146" max="6146" width="18" style="95" customWidth="1"/>
    <col min="6147" max="6147" width="12" style="95" customWidth="1"/>
    <col min="6148" max="6148" width="13.42578125" style="95" customWidth="1"/>
    <col min="6149" max="6149" width="18.140625" style="95" customWidth="1"/>
    <col min="6150" max="6150" width="19.140625" style="95" customWidth="1"/>
    <col min="6151" max="6151" width="29.7109375" style="95" customWidth="1"/>
    <col min="6152" max="6400" width="9.140625" style="95"/>
    <col min="6401" max="6401" width="33.85546875" style="95" customWidth="1"/>
    <col min="6402" max="6402" width="18" style="95" customWidth="1"/>
    <col min="6403" max="6403" width="12" style="95" customWidth="1"/>
    <col min="6404" max="6404" width="13.42578125" style="95" customWidth="1"/>
    <col min="6405" max="6405" width="18.140625" style="95" customWidth="1"/>
    <col min="6406" max="6406" width="19.140625" style="95" customWidth="1"/>
    <col min="6407" max="6407" width="29.7109375" style="95" customWidth="1"/>
    <col min="6408" max="6656" width="9.140625" style="95"/>
    <col min="6657" max="6657" width="33.85546875" style="95" customWidth="1"/>
    <col min="6658" max="6658" width="18" style="95" customWidth="1"/>
    <col min="6659" max="6659" width="12" style="95" customWidth="1"/>
    <col min="6660" max="6660" width="13.42578125" style="95" customWidth="1"/>
    <col min="6661" max="6661" width="18.140625" style="95" customWidth="1"/>
    <col min="6662" max="6662" width="19.140625" style="95" customWidth="1"/>
    <col min="6663" max="6663" width="29.7109375" style="95" customWidth="1"/>
    <col min="6664" max="6912" width="9.140625" style="95"/>
    <col min="6913" max="6913" width="33.85546875" style="95" customWidth="1"/>
    <col min="6914" max="6914" width="18" style="95" customWidth="1"/>
    <col min="6915" max="6915" width="12" style="95" customWidth="1"/>
    <col min="6916" max="6916" width="13.42578125" style="95" customWidth="1"/>
    <col min="6917" max="6917" width="18.140625" style="95" customWidth="1"/>
    <col min="6918" max="6918" width="19.140625" style="95" customWidth="1"/>
    <col min="6919" max="6919" width="29.7109375" style="95" customWidth="1"/>
    <col min="6920" max="7168" width="9.140625" style="95"/>
    <col min="7169" max="7169" width="33.85546875" style="95" customWidth="1"/>
    <col min="7170" max="7170" width="18" style="95" customWidth="1"/>
    <col min="7171" max="7171" width="12" style="95" customWidth="1"/>
    <col min="7172" max="7172" width="13.42578125" style="95" customWidth="1"/>
    <col min="7173" max="7173" width="18.140625" style="95" customWidth="1"/>
    <col min="7174" max="7174" width="19.140625" style="95" customWidth="1"/>
    <col min="7175" max="7175" width="29.7109375" style="95" customWidth="1"/>
    <col min="7176" max="7424" width="9.140625" style="95"/>
    <col min="7425" max="7425" width="33.85546875" style="95" customWidth="1"/>
    <col min="7426" max="7426" width="18" style="95" customWidth="1"/>
    <col min="7427" max="7427" width="12" style="95" customWidth="1"/>
    <col min="7428" max="7428" width="13.42578125" style="95" customWidth="1"/>
    <col min="7429" max="7429" width="18.140625" style="95" customWidth="1"/>
    <col min="7430" max="7430" width="19.140625" style="95" customWidth="1"/>
    <col min="7431" max="7431" width="29.7109375" style="95" customWidth="1"/>
    <col min="7432" max="7680" width="9.140625" style="95"/>
    <col min="7681" max="7681" width="33.85546875" style="95" customWidth="1"/>
    <col min="7682" max="7682" width="18" style="95" customWidth="1"/>
    <col min="7683" max="7683" width="12" style="95" customWidth="1"/>
    <col min="7684" max="7684" width="13.42578125" style="95" customWidth="1"/>
    <col min="7685" max="7685" width="18.140625" style="95" customWidth="1"/>
    <col min="7686" max="7686" width="19.140625" style="95" customWidth="1"/>
    <col min="7687" max="7687" width="29.7109375" style="95" customWidth="1"/>
    <col min="7688" max="7936" width="9.140625" style="95"/>
    <col min="7937" max="7937" width="33.85546875" style="95" customWidth="1"/>
    <col min="7938" max="7938" width="18" style="95" customWidth="1"/>
    <col min="7939" max="7939" width="12" style="95" customWidth="1"/>
    <col min="7940" max="7940" width="13.42578125" style="95" customWidth="1"/>
    <col min="7941" max="7941" width="18.140625" style="95" customWidth="1"/>
    <col min="7942" max="7942" width="19.140625" style="95" customWidth="1"/>
    <col min="7943" max="7943" width="29.7109375" style="95" customWidth="1"/>
    <col min="7944" max="8192" width="9.140625" style="95"/>
    <col min="8193" max="8193" width="33.85546875" style="95" customWidth="1"/>
    <col min="8194" max="8194" width="18" style="95" customWidth="1"/>
    <col min="8195" max="8195" width="12" style="95" customWidth="1"/>
    <col min="8196" max="8196" width="13.42578125" style="95" customWidth="1"/>
    <col min="8197" max="8197" width="18.140625" style="95" customWidth="1"/>
    <col min="8198" max="8198" width="19.140625" style="95" customWidth="1"/>
    <col min="8199" max="8199" width="29.7109375" style="95" customWidth="1"/>
    <col min="8200" max="8448" width="9.140625" style="95"/>
    <col min="8449" max="8449" width="33.85546875" style="95" customWidth="1"/>
    <col min="8450" max="8450" width="18" style="95" customWidth="1"/>
    <col min="8451" max="8451" width="12" style="95" customWidth="1"/>
    <col min="8452" max="8452" width="13.42578125" style="95" customWidth="1"/>
    <col min="8453" max="8453" width="18.140625" style="95" customWidth="1"/>
    <col min="8454" max="8454" width="19.140625" style="95" customWidth="1"/>
    <col min="8455" max="8455" width="29.7109375" style="95" customWidth="1"/>
    <col min="8456" max="8704" width="9.140625" style="95"/>
    <col min="8705" max="8705" width="33.85546875" style="95" customWidth="1"/>
    <col min="8706" max="8706" width="18" style="95" customWidth="1"/>
    <col min="8707" max="8707" width="12" style="95" customWidth="1"/>
    <col min="8708" max="8708" width="13.42578125" style="95" customWidth="1"/>
    <col min="8709" max="8709" width="18.140625" style="95" customWidth="1"/>
    <col min="8710" max="8710" width="19.140625" style="95" customWidth="1"/>
    <col min="8711" max="8711" width="29.7109375" style="95" customWidth="1"/>
    <col min="8712" max="8960" width="9.140625" style="95"/>
    <col min="8961" max="8961" width="33.85546875" style="95" customWidth="1"/>
    <col min="8962" max="8962" width="18" style="95" customWidth="1"/>
    <col min="8963" max="8963" width="12" style="95" customWidth="1"/>
    <col min="8964" max="8964" width="13.42578125" style="95" customWidth="1"/>
    <col min="8965" max="8965" width="18.140625" style="95" customWidth="1"/>
    <col min="8966" max="8966" width="19.140625" style="95" customWidth="1"/>
    <col min="8967" max="8967" width="29.7109375" style="95" customWidth="1"/>
    <col min="8968" max="9216" width="9.140625" style="95"/>
    <col min="9217" max="9217" width="33.85546875" style="95" customWidth="1"/>
    <col min="9218" max="9218" width="18" style="95" customWidth="1"/>
    <col min="9219" max="9219" width="12" style="95" customWidth="1"/>
    <col min="9220" max="9220" width="13.42578125" style="95" customWidth="1"/>
    <col min="9221" max="9221" width="18.140625" style="95" customWidth="1"/>
    <col min="9222" max="9222" width="19.140625" style="95" customWidth="1"/>
    <col min="9223" max="9223" width="29.7109375" style="95" customWidth="1"/>
    <col min="9224" max="9472" width="9.140625" style="95"/>
    <col min="9473" max="9473" width="33.85546875" style="95" customWidth="1"/>
    <col min="9474" max="9474" width="18" style="95" customWidth="1"/>
    <col min="9475" max="9475" width="12" style="95" customWidth="1"/>
    <col min="9476" max="9476" width="13.42578125" style="95" customWidth="1"/>
    <col min="9477" max="9477" width="18.140625" style="95" customWidth="1"/>
    <col min="9478" max="9478" width="19.140625" style="95" customWidth="1"/>
    <col min="9479" max="9479" width="29.7109375" style="95" customWidth="1"/>
    <col min="9480" max="9728" width="9.140625" style="95"/>
    <col min="9729" max="9729" width="33.85546875" style="95" customWidth="1"/>
    <col min="9730" max="9730" width="18" style="95" customWidth="1"/>
    <col min="9731" max="9731" width="12" style="95" customWidth="1"/>
    <col min="9732" max="9732" width="13.42578125" style="95" customWidth="1"/>
    <col min="9733" max="9733" width="18.140625" style="95" customWidth="1"/>
    <col min="9734" max="9734" width="19.140625" style="95" customWidth="1"/>
    <col min="9735" max="9735" width="29.7109375" style="95" customWidth="1"/>
    <col min="9736" max="9984" width="9.140625" style="95"/>
    <col min="9985" max="9985" width="33.85546875" style="95" customWidth="1"/>
    <col min="9986" max="9986" width="18" style="95" customWidth="1"/>
    <col min="9987" max="9987" width="12" style="95" customWidth="1"/>
    <col min="9988" max="9988" width="13.42578125" style="95" customWidth="1"/>
    <col min="9989" max="9989" width="18.140625" style="95" customWidth="1"/>
    <col min="9990" max="9990" width="19.140625" style="95" customWidth="1"/>
    <col min="9991" max="9991" width="29.7109375" style="95" customWidth="1"/>
    <col min="9992" max="10240" width="9.140625" style="95"/>
    <col min="10241" max="10241" width="33.85546875" style="95" customWidth="1"/>
    <col min="10242" max="10242" width="18" style="95" customWidth="1"/>
    <col min="10243" max="10243" width="12" style="95" customWidth="1"/>
    <col min="10244" max="10244" width="13.42578125" style="95" customWidth="1"/>
    <col min="10245" max="10245" width="18.140625" style="95" customWidth="1"/>
    <col min="10246" max="10246" width="19.140625" style="95" customWidth="1"/>
    <col min="10247" max="10247" width="29.7109375" style="95" customWidth="1"/>
    <col min="10248" max="10496" width="9.140625" style="95"/>
    <col min="10497" max="10497" width="33.85546875" style="95" customWidth="1"/>
    <col min="10498" max="10498" width="18" style="95" customWidth="1"/>
    <col min="10499" max="10499" width="12" style="95" customWidth="1"/>
    <col min="10500" max="10500" width="13.42578125" style="95" customWidth="1"/>
    <col min="10501" max="10501" width="18.140625" style="95" customWidth="1"/>
    <col min="10502" max="10502" width="19.140625" style="95" customWidth="1"/>
    <col min="10503" max="10503" width="29.7109375" style="95" customWidth="1"/>
    <col min="10504" max="10752" width="9.140625" style="95"/>
    <col min="10753" max="10753" width="33.85546875" style="95" customWidth="1"/>
    <col min="10754" max="10754" width="18" style="95" customWidth="1"/>
    <col min="10755" max="10755" width="12" style="95" customWidth="1"/>
    <col min="10756" max="10756" width="13.42578125" style="95" customWidth="1"/>
    <col min="10757" max="10757" width="18.140625" style="95" customWidth="1"/>
    <col min="10758" max="10758" width="19.140625" style="95" customWidth="1"/>
    <col min="10759" max="10759" width="29.7109375" style="95" customWidth="1"/>
    <col min="10760" max="11008" width="9.140625" style="95"/>
    <col min="11009" max="11009" width="33.85546875" style="95" customWidth="1"/>
    <col min="11010" max="11010" width="18" style="95" customWidth="1"/>
    <col min="11011" max="11011" width="12" style="95" customWidth="1"/>
    <col min="11012" max="11012" width="13.42578125" style="95" customWidth="1"/>
    <col min="11013" max="11013" width="18.140625" style="95" customWidth="1"/>
    <col min="11014" max="11014" width="19.140625" style="95" customWidth="1"/>
    <col min="11015" max="11015" width="29.7109375" style="95" customWidth="1"/>
    <col min="11016" max="11264" width="9.140625" style="95"/>
    <col min="11265" max="11265" width="33.85546875" style="95" customWidth="1"/>
    <col min="11266" max="11266" width="18" style="95" customWidth="1"/>
    <col min="11267" max="11267" width="12" style="95" customWidth="1"/>
    <col min="11268" max="11268" width="13.42578125" style="95" customWidth="1"/>
    <col min="11269" max="11269" width="18.140625" style="95" customWidth="1"/>
    <col min="11270" max="11270" width="19.140625" style="95" customWidth="1"/>
    <col min="11271" max="11271" width="29.7109375" style="95" customWidth="1"/>
    <col min="11272" max="11520" width="9.140625" style="95"/>
    <col min="11521" max="11521" width="33.85546875" style="95" customWidth="1"/>
    <col min="11522" max="11522" width="18" style="95" customWidth="1"/>
    <col min="11523" max="11523" width="12" style="95" customWidth="1"/>
    <col min="11524" max="11524" width="13.42578125" style="95" customWidth="1"/>
    <col min="11525" max="11525" width="18.140625" style="95" customWidth="1"/>
    <col min="11526" max="11526" width="19.140625" style="95" customWidth="1"/>
    <col min="11527" max="11527" width="29.7109375" style="95" customWidth="1"/>
    <col min="11528" max="11776" width="9.140625" style="95"/>
    <col min="11777" max="11777" width="33.85546875" style="95" customWidth="1"/>
    <col min="11778" max="11778" width="18" style="95" customWidth="1"/>
    <col min="11779" max="11779" width="12" style="95" customWidth="1"/>
    <col min="11780" max="11780" width="13.42578125" style="95" customWidth="1"/>
    <col min="11781" max="11781" width="18.140625" style="95" customWidth="1"/>
    <col min="11782" max="11782" width="19.140625" style="95" customWidth="1"/>
    <col min="11783" max="11783" width="29.7109375" style="95" customWidth="1"/>
    <col min="11784" max="12032" width="9.140625" style="95"/>
    <col min="12033" max="12033" width="33.85546875" style="95" customWidth="1"/>
    <col min="12034" max="12034" width="18" style="95" customWidth="1"/>
    <col min="12035" max="12035" width="12" style="95" customWidth="1"/>
    <col min="12036" max="12036" width="13.42578125" style="95" customWidth="1"/>
    <col min="12037" max="12037" width="18.140625" style="95" customWidth="1"/>
    <col min="12038" max="12038" width="19.140625" style="95" customWidth="1"/>
    <col min="12039" max="12039" width="29.7109375" style="95" customWidth="1"/>
    <col min="12040" max="12288" width="9.140625" style="95"/>
    <col min="12289" max="12289" width="33.85546875" style="95" customWidth="1"/>
    <col min="12290" max="12290" width="18" style="95" customWidth="1"/>
    <col min="12291" max="12291" width="12" style="95" customWidth="1"/>
    <col min="12292" max="12292" width="13.42578125" style="95" customWidth="1"/>
    <col min="12293" max="12293" width="18.140625" style="95" customWidth="1"/>
    <col min="12294" max="12294" width="19.140625" style="95" customWidth="1"/>
    <col min="12295" max="12295" width="29.7109375" style="95" customWidth="1"/>
    <col min="12296" max="12544" width="9.140625" style="95"/>
    <col min="12545" max="12545" width="33.85546875" style="95" customWidth="1"/>
    <col min="12546" max="12546" width="18" style="95" customWidth="1"/>
    <col min="12547" max="12547" width="12" style="95" customWidth="1"/>
    <col min="12548" max="12548" width="13.42578125" style="95" customWidth="1"/>
    <col min="12549" max="12549" width="18.140625" style="95" customWidth="1"/>
    <col min="12550" max="12550" width="19.140625" style="95" customWidth="1"/>
    <col min="12551" max="12551" width="29.7109375" style="95" customWidth="1"/>
    <col min="12552" max="12800" width="9.140625" style="95"/>
    <col min="12801" max="12801" width="33.85546875" style="95" customWidth="1"/>
    <col min="12802" max="12802" width="18" style="95" customWidth="1"/>
    <col min="12803" max="12803" width="12" style="95" customWidth="1"/>
    <col min="12804" max="12804" width="13.42578125" style="95" customWidth="1"/>
    <col min="12805" max="12805" width="18.140625" style="95" customWidth="1"/>
    <col min="12806" max="12806" width="19.140625" style="95" customWidth="1"/>
    <col min="12807" max="12807" width="29.7109375" style="95" customWidth="1"/>
    <col min="12808" max="13056" width="9.140625" style="95"/>
    <col min="13057" max="13057" width="33.85546875" style="95" customWidth="1"/>
    <col min="13058" max="13058" width="18" style="95" customWidth="1"/>
    <col min="13059" max="13059" width="12" style="95" customWidth="1"/>
    <col min="13060" max="13060" width="13.42578125" style="95" customWidth="1"/>
    <col min="13061" max="13061" width="18.140625" style="95" customWidth="1"/>
    <col min="13062" max="13062" width="19.140625" style="95" customWidth="1"/>
    <col min="13063" max="13063" width="29.7109375" style="95" customWidth="1"/>
    <col min="13064" max="13312" width="9.140625" style="95"/>
    <col min="13313" max="13313" width="33.85546875" style="95" customWidth="1"/>
    <col min="13314" max="13314" width="18" style="95" customWidth="1"/>
    <col min="13315" max="13315" width="12" style="95" customWidth="1"/>
    <col min="13316" max="13316" width="13.42578125" style="95" customWidth="1"/>
    <col min="13317" max="13317" width="18.140625" style="95" customWidth="1"/>
    <col min="13318" max="13318" width="19.140625" style="95" customWidth="1"/>
    <col min="13319" max="13319" width="29.7109375" style="95" customWidth="1"/>
    <col min="13320" max="13568" width="9.140625" style="95"/>
    <col min="13569" max="13569" width="33.85546875" style="95" customWidth="1"/>
    <col min="13570" max="13570" width="18" style="95" customWidth="1"/>
    <col min="13571" max="13571" width="12" style="95" customWidth="1"/>
    <col min="13572" max="13572" width="13.42578125" style="95" customWidth="1"/>
    <col min="13573" max="13573" width="18.140625" style="95" customWidth="1"/>
    <col min="13574" max="13574" width="19.140625" style="95" customWidth="1"/>
    <col min="13575" max="13575" width="29.7109375" style="95" customWidth="1"/>
    <col min="13576" max="13824" width="9.140625" style="95"/>
    <col min="13825" max="13825" width="33.85546875" style="95" customWidth="1"/>
    <col min="13826" max="13826" width="18" style="95" customWidth="1"/>
    <col min="13827" max="13827" width="12" style="95" customWidth="1"/>
    <col min="13828" max="13828" width="13.42578125" style="95" customWidth="1"/>
    <col min="13829" max="13829" width="18.140625" style="95" customWidth="1"/>
    <col min="13830" max="13830" width="19.140625" style="95" customWidth="1"/>
    <col min="13831" max="13831" width="29.7109375" style="95" customWidth="1"/>
    <col min="13832" max="14080" width="9.140625" style="95"/>
    <col min="14081" max="14081" width="33.85546875" style="95" customWidth="1"/>
    <col min="14082" max="14082" width="18" style="95" customWidth="1"/>
    <col min="14083" max="14083" width="12" style="95" customWidth="1"/>
    <col min="14084" max="14084" width="13.42578125" style="95" customWidth="1"/>
    <col min="14085" max="14085" width="18.140625" style="95" customWidth="1"/>
    <col min="14086" max="14086" width="19.140625" style="95" customWidth="1"/>
    <col min="14087" max="14087" width="29.7109375" style="95" customWidth="1"/>
    <col min="14088" max="14336" width="9.140625" style="95"/>
    <col min="14337" max="14337" width="33.85546875" style="95" customWidth="1"/>
    <col min="14338" max="14338" width="18" style="95" customWidth="1"/>
    <col min="14339" max="14339" width="12" style="95" customWidth="1"/>
    <col min="14340" max="14340" width="13.42578125" style="95" customWidth="1"/>
    <col min="14341" max="14341" width="18.140625" style="95" customWidth="1"/>
    <col min="14342" max="14342" width="19.140625" style="95" customWidth="1"/>
    <col min="14343" max="14343" width="29.7109375" style="95" customWidth="1"/>
    <col min="14344" max="14592" width="9.140625" style="95"/>
    <col min="14593" max="14593" width="33.85546875" style="95" customWidth="1"/>
    <col min="14594" max="14594" width="18" style="95" customWidth="1"/>
    <col min="14595" max="14595" width="12" style="95" customWidth="1"/>
    <col min="14596" max="14596" width="13.42578125" style="95" customWidth="1"/>
    <col min="14597" max="14597" width="18.140625" style="95" customWidth="1"/>
    <col min="14598" max="14598" width="19.140625" style="95" customWidth="1"/>
    <col min="14599" max="14599" width="29.7109375" style="95" customWidth="1"/>
    <col min="14600" max="14848" width="9.140625" style="95"/>
    <col min="14849" max="14849" width="33.85546875" style="95" customWidth="1"/>
    <col min="14850" max="14850" width="18" style="95" customWidth="1"/>
    <col min="14851" max="14851" width="12" style="95" customWidth="1"/>
    <col min="14852" max="14852" width="13.42578125" style="95" customWidth="1"/>
    <col min="14853" max="14853" width="18.140625" style="95" customWidth="1"/>
    <col min="14854" max="14854" width="19.140625" style="95" customWidth="1"/>
    <col min="14855" max="14855" width="29.7109375" style="95" customWidth="1"/>
    <col min="14856" max="15104" width="9.140625" style="95"/>
    <col min="15105" max="15105" width="33.85546875" style="95" customWidth="1"/>
    <col min="15106" max="15106" width="18" style="95" customWidth="1"/>
    <col min="15107" max="15107" width="12" style="95" customWidth="1"/>
    <col min="15108" max="15108" width="13.42578125" style="95" customWidth="1"/>
    <col min="15109" max="15109" width="18.140625" style="95" customWidth="1"/>
    <col min="15110" max="15110" width="19.140625" style="95" customWidth="1"/>
    <col min="15111" max="15111" width="29.7109375" style="95" customWidth="1"/>
    <col min="15112" max="15360" width="9.140625" style="95"/>
    <col min="15361" max="15361" width="33.85546875" style="95" customWidth="1"/>
    <col min="15362" max="15362" width="18" style="95" customWidth="1"/>
    <col min="15363" max="15363" width="12" style="95" customWidth="1"/>
    <col min="15364" max="15364" width="13.42578125" style="95" customWidth="1"/>
    <col min="15365" max="15365" width="18.140625" style="95" customWidth="1"/>
    <col min="15366" max="15366" width="19.140625" style="95" customWidth="1"/>
    <col min="15367" max="15367" width="29.7109375" style="95" customWidth="1"/>
    <col min="15368" max="15616" width="9.140625" style="95"/>
    <col min="15617" max="15617" width="33.85546875" style="95" customWidth="1"/>
    <col min="15618" max="15618" width="18" style="95" customWidth="1"/>
    <col min="15619" max="15619" width="12" style="95" customWidth="1"/>
    <col min="15620" max="15620" width="13.42578125" style="95" customWidth="1"/>
    <col min="15621" max="15621" width="18.140625" style="95" customWidth="1"/>
    <col min="15622" max="15622" width="19.140625" style="95" customWidth="1"/>
    <col min="15623" max="15623" width="29.7109375" style="95" customWidth="1"/>
    <col min="15624" max="15872" width="9.140625" style="95"/>
    <col min="15873" max="15873" width="33.85546875" style="95" customWidth="1"/>
    <col min="15874" max="15874" width="18" style="95" customWidth="1"/>
    <col min="15875" max="15875" width="12" style="95" customWidth="1"/>
    <col min="15876" max="15876" width="13.42578125" style="95" customWidth="1"/>
    <col min="15877" max="15877" width="18.140625" style="95" customWidth="1"/>
    <col min="15878" max="15878" width="19.140625" style="95" customWidth="1"/>
    <col min="15879" max="15879" width="29.7109375" style="95" customWidth="1"/>
    <col min="15880" max="16128" width="9.140625" style="95"/>
    <col min="16129" max="16129" width="33.85546875" style="95" customWidth="1"/>
    <col min="16130" max="16130" width="18" style="95" customWidth="1"/>
    <col min="16131" max="16131" width="12" style="95" customWidth="1"/>
    <col min="16132" max="16132" width="13.42578125" style="95" customWidth="1"/>
    <col min="16133" max="16133" width="18.140625" style="95" customWidth="1"/>
    <col min="16134" max="16134" width="19.140625" style="95" customWidth="1"/>
    <col min="16135" max="16135" width="29.7109375" style="95" customWidth="1"/>
    <col min="16136" max="16384" width="9.140625" style="95"/>
  </cols>
  <sheetData>
    <row r="1" spans="1:7">
      <c r="E1" s="367" t="s">
        <v>325</v>
      </c>
      <c r="F1" s="367"/>
      <c r="G1" s="367"/>
    </row>
    <row r="4" spans="1:7">
      <c r="A4" s="94"/>
      <c r="B4" s="94"/>
      <c r="C4" s="94"/>
      <c r="D4" s="94" t="s">
        <v>306</v>
      </c>
      <c r="E4" s="94"/>
      <c r="F4" s="94"/>
      <c r="G4" s="94"/>
    </row>
    <row r="5" spans="1:7">
      <c r="A5" s="369" t="s">
        <v>307</v>
      </c>
      <c r="B5" s="369"/>
      <c r="C5" s="369"/>
      <c r="D5" s="369"/>
      <c r="E5" s="369"/>
      <c r="F5" s="369"/>
      <c r="G5" s="369"/>
    </row>
    <row r="6" spans="1:7" ht="18.75" customHeight="1">
      <c r="A6" s="172"/>
      <c r="B6" s="172"/>
      <c r="C6" s="369" t="s">
        <v>611</v>
      </c>
      <c r="D6" s="369"/>
      <c r="E6" s="369"/>
      <c r="F6" s="172"/>
      <c r="G6" s="172"/>
    </row>
    <row r="7" spans="1:7">
      <c r="A7" s="171"/>
      <c r="B7" s="370" t="s">
        <v>602</v>
      </c>
      <c r="C7" s="370"/>
      <c r="D7" s="370"/>
      <c r="E7" s="370"/>
      <c r="F7" s="370"/>
      <c r="G7" s="171"/>
    </row>
    <row r="8" spans="1:7" ht="19.5" customHeight="1">
      <c r="A8" s="171"/>
      <c r="B8" s="371" t="s">
        <v>308</v>
      </c>
      <c r="C8" s="371"/>
      <c r="D8" s="371"/>
      <c r="E8" s="371"/>
      <c r="F8" s="171"/>
      <c r="G8" s="171"/>
    </row>
    <row r="10" spans="1:7" ht="34.5" customHeight="1">
      <c r="A10" s="372" t="s">
        <v>309</v>
      </c>
      <c r="B10" s="374" t="s">
        <v>310</v>
      </c>
      <c r="C10" s="375"/>
      <c r="D10" s="375"/>
      <c r="E10" s="376"/>
      <c r="F10" s="372" t="s">
        <v>311</v>
      </c>
      <c r="G10" s="372" t="s">
        <v>312</v>
      </c>
    </row>
    <row r="11" spans="1:7" ht="37.5">
      <c r="A11" s="373"/>
      <c r="B11" s="98" t="s">
        <v>313</v>
      </c>
      <c r="C11" s="98" t="s">
        <v>314</v>
      </c>
      <c r="D11" s="98" t="s">
        <v>315</v>
      </c>
      <c r="E11" s="98" t="s">
        <v>316</v>
      </c>
      <c r="F11" s="373"/>
      <c r="G11" s="373"/>
    </row>
    <row r="12" spans="1:7" ht="72.75" customHeight="1">
      <c r="A12" s="173" t="s">
        <v>603</v>
      </c>
      <c r="B12" s="99"/>
      <c r="C12" s="99">
        <v>111</v>
      </c>
      <c r="D12" s="99">
        <v>211</v>
      </c>
      <c r="E12" s="168"/>
      <c r="F12" s="176">
        <v>35100</v>
      </c>
      <c r="G12" s="99" t="s">
        <v>610</v>
      </c>
    </row>
    <row r="13" spans="1:7" ht="72.75" customHeight="1">
      <c r="A13" s="173" t="s">
        <v>609</v>
      </c>
      <c r="B13" s="99"/>
      <c r="C13" s="99">
        <v>119</v>
      </c>
      <c r="D13" s="99">
        <v>213</v>
      </c>
      <c r="E13" s="175"/>
      <c r="F13" s="176">
        <v>10600</v>
      </c>
      <c r="G13" s="99" t="s">
        <v>610</v>
      </c>
    </row>
    <row r="14" spans="1:7" ht="37.5">
      <c r="A14" s="173" t="s">
        <v>605</v>
      </c>
      <c r="B14" s="99"/>
      <c r="C14" s="99">
        <v>851</v>
      </c>
      <c r="D14" s="99">
        <v>290</v>
      </c>
      <c r="F14" s="176">
        <v>3652</v>
      </c>
      <c r="G14" s="99" t="s">
        <v>593</v>
      </c>
    </row>
    <row r="15" spans="1:7" ht="56.25">
      <c r="A15" s="173" t="s">
        <v>606</v>
      </c>
      <c r="B15" s="99"/>
      <c r="C15" s="99">
        <v>244</v>
      </c>
      <c r="D15" s="99">
        <v>255</v>
      </c>
      <c r="E15" s="99"/>
      <c r="F15" s="100">
        <v>-3652</v>
      </c>
      <c r="G15" s="99" t="s">
        <v>593</v>
      </c>
    </row>
    <row r="16" spans="1:7">
      <c r="A16" s="99"/>
      <c r="B16" s="99"/>
      <c r="C16" s="99"/>
      <c r="D16" s="99"/>
      <c r="E16" s="99"/>
      <c r="F16" s="100"/>
      <c r="G16" s="99"/>
    </row>
    <row r="17" spans="1:7">
      <c r="A17" s="99"/>
      <c r="B17" s="99"/>
      <c r="C17" s="99"/>
      <c r="D17" s="99"/>
      <c r="E17" s="99"/>
      <c r="F17" s="100"/>
      <c r="G17" s="99"/>
    </row>
    <row r="18" spans="1:7">
      <c r="A18" s="99"/>
      <c r="B18" s="99"/>
      <c r="C18" s="99"/>
      <c r="D18" s="99"/>
      <c r="E18" s="99"/>
      <c r="F18" s="100"/>
      <c r="G18" s="99"/>
    </row>
    <row r="19" spans="1:7">
      <c r="A19" s="99"/>
      <c r="B19" s="99"/>
      <c r="C19" s="99"/>
      <c r="D19" s="99"/>
      <c r="E19" s="99"/>
      <c r="F19" s="100"/>
      <c r="G19" s="99"/>
    </row>
    <row r="20" spans="1:7">
      <c r="A20" s="99"/>
      <c r="B20" s="99"/>
      <c r="C20" s="99"/>
      <c r="D20" s="99"/>
      <c r="E20" s="99"/>
      <c r="F20" s="100"/>
      <c r="G20" s="99"/>
    </row>
    <row r="21" spans="1:7">
      <c r="A21" s="99"/>
      <c r="B21" s="99"/>
      <c r="C21" s="99"/>
      <c r="D21" s="99"/>
      <c r="E21" s="99"/>
      <c r="F21" s="100"/>
      <c r="G21" s="99"/>
    </row>
    <row r="22" spans="1:7">
      <c r="A22" s="99"/>
      <c r="B22" s="99"/>
      <c r="C22" s="99"/>
      <c r="D22" s="99"/>
      <c r="E22" s="99"/>
      <c r="F22" s="100"/>
      <c r="G22" s="99"/>
    </row>
    <row r="23" spans="1:7">
      <c r="A23" s="99"/>
      <c r="B23" s="99"/>
      <c r="C23" s="99"/>
      <c r="D23" s="99"/>
      <c r="E23" s="99"/>
      <c r="F23" s="100"/>
      <c r="G23" s="99"/>
    </row>
    <row r="24" spans="1:7">
      <c r="A24" s="99"/>
      <c r="B24" s="99"/>
      <c r="C24" s="99"/>
      <c r="D24" s="99"/>
      <c r="E24" s="99"/>
      <c r="F24" s="100"/>
      <c r="G24" s="99"/>
    </row>
    <row r="25" spans="1:7">
      <c r="A25" s="99"/>
      <c r="B25" s="99"/>
      <c r="C25" s="99"/>
      <c r="D25" s="99"/>
      <c r="E25" s="99"/>
      <c r="F25" s="100"/>
      <c r="G25" s="99"/>
    </row>
    <row r="26" spans="1:7">
      <c r="A26" s="99"/>
      <c r="B26" s="99"/>
      <c r="C26" s="99"/>
      <c r="D26" s="99"/>
      <c r="E26" s="99"/>
      <c r="F26" s="100"/>
      <c r="G26" s="99"/>
    </row>
    <row r="27" spans="1:7">
      <c r="A27" s="99"/>
      <c r="B27" s="99"/>
      <c r="C27" s="99"/>
      <c r="D27" s="99"/>
      <c r="E27" s="99"/>
      <c r="F27" s="100"/>
      <c r="G27" s="99"/>
    </row>
    <row r="28" spans="1:7">
      <c r="A28" s="99"/>
      <c r="B28" s="99"/>
      <c r="C28" s="99"/>
      <c r="D28" s="99"/>
      <c r="E28" s="99"/>
      <c r="F28" s="100"/>
      <c r="G28" s="99"/>
    </row>
    <row r="29" spans="1:7">
      <c r="A29" s="99"/>
      <c r="B29" s="99"/>
      <c r="C29" s="99"/>
      <c r="D29" s="99"/>
      <c r="E29" s="99"/>
      <c r="F29" s="100"/>
      <c r="G29" s="99"/>
    </row>
    <row r="30" spans="1:7">
      <c r="A30" s="99"/>
      <c r="B30" s="99"/>
      <c r="C30" s="99"/>
      <c r="D30" s="99"/>
      <c r="E30" s="99"/>
      <c r="F30" s="100"/>
      <c r="G30" s="99"/>
    </row>
    <row r="31" spans="1:7">
      <c r="A31" s="99"/>
      <c r="B31" s="99"/>
      <c r="C31" s="99"/>
      <c r="D31" s="99"/>
      <c r="E31" s="99"/>
      <c r="F31" s="100"/>
      <c r="G31" s="99"/>
    </row>
    <row r="32" spans="1:7">
      <c r="A32" s="99"/>
      <c r="B32" s="99"/>
      <c r="C32" s="99"/>
      <c r="D32" s="99"/>
      <c r="E32" s="99"/>
      <c r="F32" s="100"/>
      <c r="G32" s="99"/>
    </row>
    <row r="33" spans="1:7">
      <c r="A33" s="99"/>
      <c r="B33" s="99"/>
      <c r="C33" s="99"/>
      <c r="D33" s="99"/>
      <c r="E33" s="99"/>
      <c r="F33" s="100"/>
      <c r="G33" s="99"/>
    </row>
    <row r="34" spans="1:7">
      <c r="A34" s="99"/>
      <c r="B34" s="99"/>
      <c r="C34" s="99"/>
      <c r="D34" s="99"/>
      <c r="E34" s="99"/>
      <c r="F34" s="100"/>
      <c r="G34" s="99"/>
    </row>
    <row r="35" spans="1:7">
      <c r="A35" s="99"/>
      <c r="B35" s="99"/>
      <c r="C35" s="99"/>
      <c r="D35" s="99"/>
      <c r="E35" s="99"/>
      <c r="F35" s="100"/>
      <c r="G35" s="99"/>
    </row>
    <row r="36" spans="1:7">
      <c r="A36" s="99"/>
      <c r="B36" s="99"/>
      <c r="C36" s="99"/>
      <c r="D36" s="99"/>
      <c r="E36" s="99"/>
      <c r="F36" s="100"/>
      <c r="G36" s="99"/>
    </row>
    <row r="37" spans="1:7">
      <c r="A37" s="99"/>
      <c r="B37" s="99"/>
      <c r="C37" s="99"/>
      <c r="D37" s="99"/>
      <c r="E37" s="99"/>
      <c r="F37" s="100"/>
      <c r="G37" s="99"/>
    </row>
    <row r="38" spans="1:7">
      <c r="A38" s="99"/>
      <c r="B38" s="99"/>
      <c r="C38" s="99"/>
      <c r="D38" s="99"/>
      <c r="E38" s="99"/>
      <c r="F38" s="100"/>
      <c r="G38" s="99"/>
    </row>
    <row r="39" spans="1:7">
      <c r="A39" s="99"/>
      <c r="B39" s="99"/>
      <c r="C39" s="99"/>
      <c r="D39" s="99"/>
      <c r="E39" s="99"/>
      <c r="F39" s="100"/>
      <c r="G39" s="99"/>
    </row>
    <row r="40" spans="1:7">
      <c r="A40" s="99"/>
      <c r="B40" s="99"/>
      <c r="C40" s="99"/>
      <c r="D40" s="99"/>
      <c r="E40" s="99"/>
      <c r="F40" s="100"/>
      <c r="G40" s="99"/>
    </row>
    <row r="41" spans="1:7">
      <c r="A41" s="99"/>
      <c r="B41" s="99"/>
      <c r="C41" s="99"/>
      <c r="D41" s="99"/>
      <c r="E41" s="99"/>
      <c r="F41" s="100"/>
      <c r="G41" s="99"/>
    </row>
    <row r="42" spans="1:7">
      <c r="A42" s="99"/>
      <c r="B42" s="99"/>
      <c r="C42" s="99"/>
      <c r="D42" s="99"/>
      <c r="E42" s="99"/>
      <c r="F42" s="100"/>
      <c r="G42" s="99"/>
    </row>
    <row r="43" spans="1:7">
      <c r="A43" s="99"/>
      <c r="B43" s="99"/>
      <c r="C43" s="99"/>
      <c r="D43" s="99"/>
      <c r="E43" s="99"/>
      <c r="F43" s="100"/>
      <c r="G43" s="99"/>
    </row>
    <row r="44" spans="1:7">
      <c r="A44" s="99"/>
      <c r="B44" s="99"/>
      <c r="C44" s="99"/>
      <c r="D44" s="99"/>
      <c r="E44" s="99"/>
      <c r="F44" s="100"/>
      <c r="G44" s="99"/>
    </row>
    <row r="45" spans="1:7">
      <c r="A45" s="99"/>
      <c r="B45" s="99"/>
      <c r="C45" s="99"/>
      <c r="D45" s="99"/>
      <c r="E45" s="99"/>
      <c r="F45" s="100"/>
      <c r="G45" s="99"/>
    </row>
    <row r="46" spans="1:7">
      <c r="A46" s="377" t="s">
        <v>317</v>
      </c>
      <c r="B46" s="378"/>
      <c r="C46" s="378"/>
      <c r="D46" s="378"/>
      <c r="E46" s="379"/>
      <c r="F46" s="100">
        <f>SUM(F12:F45)</f>
        <v>45700</v>
      </c>
      <c r="G46" s="99"/>
    </row>
    <row r="48" spans="1:7">
      <c r="A48" s="380" t="s">
        <v>318</v>
      </c>
      <c r="B48" s="380"/>
      <c r="C48" s="380"/>
      <c r="D48" s="380"/>
      <c r="E48" s="380"/>
      <c r="F48" s="380"/>
      <c r="G48" s="380"/>
    </row>
    <row r="51" spans="1:6">
      <c r="A51" s="95" t="s">
        <v>319</v>
      </c>
      <c r="B51" s="101"/>
      <c r="C51" s="101"/>
      <c r="E51" s="102" t="s">
        <v>594</v>
      </c>
    </row>
    <row r="52" spans="1:6" ht="18.75" customHeight="1">
      <c r="A52" s="95" t="s">
        <v>320</v>
      </c>
      <c r="B52" s="381" t="s">
        <v>252</v>
      </c>
      <c r="C52" s="381"/>
      <c r="E52" s="103"/>
    </row>
    <row r="54" spans="1:6">
      <c r="A54" s="95" t="s">
        <v>321</v>
      </c>
      <c r="B54" s="101"/>
      <c r="C54" s="101"/>
      <c r="E54" s="102" t="s">
        <v>595</v>
      </c>
    </row>
    <row r="55" spans="1:6" ht="18.75" customHeight="1">
      <c r="B55" s="381" t="s">
        <v>252</v>
      </c>
      <c r="C55" s="381"/>
      <c r="E55" s="103"/>
    </row>
    <row r="57" spans="1:6">
      <c r="A57" s="95" t="s">
        <v>322</v>
      </c>
      <c r="B57" s="101"/>
      <c r="C57" s="101"/>
      <c r="E57" s="102" t="s">
        <v>595</v>
      </c>
    </row>
    <row r="58" spans="1:6" ht="18.75" customHeight="1">
      <c r="A58" s="95" t="s">
        <v>291</v>
      </c>
      <c r="B58" s="381" t="s">
        <v>252</v>
      </c>
      <c r="C58" s="381"/>
      <c r="E58" s="103"/>
    </row>
    <row r="59" spans="1:6">
      <c r="B59" s="104"/>
      <c r="C59" s="104"/>
      <c r="E59" s="103"/>
    </row>
    <row r="60" spans="1:6" ht="58.5" customHeight="1">
      <c r="E60" s="368"/>
      <c r="F60" s="368"/>
    </row>
  </sheetData>
  <mergeCells count="15">
    <mergeCell ref="E60:F60"/>
    <mergeCell ref="E1:G1"/>
    <mergeCell ref="A5:G5"/>
    <mergeCell ref="B7:F7"/>
    <mergeCell ref="B8:E8"/>
    <mergeCell ref="A10:A11"/>
    <mergeCell ref="B10:E10"/>
    <mergeCell ref="F10:F11"/>
    <mergeCell ref="G10:G11"/>
    <mergeCell ref="A46:E46"/>
    <mergeCell ref="A48:G48"/>
    <mergeCell ref="B52:C52"/>
    <mergeCell ref="B55:C55"/>
    <mergeCell ref="B58:C58"/>
    <mergeCell ref="C6:E6"/>
  </mergeCells>
  <pageMargins left="0.51" right="0.16" top="1" bottom="1" header="0.41" footer="0.5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O45"/>
  <sheetViews>
    <sheetView view="pageBreakPreview" topLeftCell="A13" zoomScaleSheetLayoutView="100" workbookViewId="0">
      <selection activeCell="DY36" sqref="DY36:EO36"/>
    </sheetView>
  </sheetViews>
  <sheetFormatPr defaultColWidth="0.85546875" defaultRowHeight="12.75"/>
  <cols>
    <col min="1" max="22" width="0.85546875" style="106" customWidth="1"/>
    <col min="23" max="23" width="2.42578125" style="106" customWidth="1"/>
    <col min="24" max="24" width="1.7109375" style="106" customWidth="1"/>
    <col min="25" max="39" width="0.85546875" style="106"/>
    <col min="40" max="40" width="4.42578125" style="106" customWidth="1"/>
    <col min="41" max="86" width="0.85546875" style="106"/>
    <col min="87" max="87" width="3.7109375" style="106" bestFit="1" customWidth="1"/>
    <col min="88" max="135" width="0.85546875" style="106"/>
    <col min="136" max="136" width="2" style="106" bestFit="1" customWidth="1"/>
    <col min="137" max="240" width="0.85546875" style="106"/>
    <col min="241" max="262" width="0.85546875" style="106" customWidth="1"/>
    <col min="263" max="263" width="2.42578125" style="106" customWidth="1"/>
    <col min="264" max="264" width="1.7109375" style="106" customWidth="1"/>
    <col min="265" max="496" width="0.85546875" style="106"/>
    <col min="497" max="518" width="0.85546875" style="106" customWidth="1"/>
    <col min="519" max="519" width="2.42578125" style="106" customWidth="1"/>
    <col min="520" max="520" width="1.7109375" style="106" customWidth="1"/>
    <col min="521" max="752" width="0.85546875" style="106"/>
    <col min="753" max="774" width="0.85546875" style="106" customWidth="1"/>
    <col min="775" max="775" width="2.42578125" style="106" customWidth="1"/>
    <col min="776" max="776" width="1.7109375" style="106" customWidth="1"/>
    <col min="777" max="1008" width="0.85546875" style="106"/>
    <col min="1009" max="1030" width="0.85546875" style="106" customWidth="1"/>
    <col min="1031" max="1031" width="2.42578125" style="106" customWidth="1"/>
    <col min="1032" max="1032" width="1.7109375" style="106" customWidth="1"/>
    <col min="1033" max="1264" width="0.85546875" style="106"/>
    <col min="1265" max="1286" width="0.85546875" style="106" customWidth="1"/>
    <col min="1287" max="1287" width="2.42578125" style="106" customWidth="1"/>
    <col min="1288" max="1288" width="1.7109375" style="106" customWidth="1"/>
    <col min="1289" max="1520" width="0.85546875" style="106"/>
    <col min="1521" max="1542" width="0.85546875" style="106" customWidth="1"/>
    <col min="1543" max="1543" width="2.42578125" style="106" customWidth="1"/>
    <col min="1544" max="1544" width="1.7109375" style="106" customWidth="1"/>
    <col min="1545" max="1776" width="0.85546875" style="106"/>
    <col min="1777" max="1798" width="0.85546875" style="106" customWidth="1"/>
    <col min="1799" max="1799" width="2.42578125" style="106" customWidth="1"/>
    <col min="1800" max="1800" width="1.7109375" style="106" customWidth="1"/>
    <col min="1801" max="2032" width="0.85546875" style="106"/>
    <col min="2033" max="2054" width="0.85546875" style="106" customWidth="1"/>
    <col min="2055" max="2055" width="2.42578125" style="106" customWidth="1"/>
    <col min="2056" max="2056" width="1.7109375" style="106" customWidth="1"/>
    <col min="2057" max="2288" width="0.85546875" style="106"/>
    <col min="2289" max="2310" width="0.85546875" style="106" customWidth="1"/>
    <col min="2311" max="2311" width="2.42578125" style="106" customWidth="1"/>
    <col min="2312" max="2312" width="1.7109375" style="106" customWidth="1"/>
    <col min="2313" max="2544" width="0.85546875" style="106"/>
    <col min="2545" max="2566" width="0.85546875" style="106" customWidth="1"/>
    <col min="2567" max="2567" width="2.42578125" style="106" customWidth="1"/>
    <col min="2568" max="2568" width="1.7109375" style="106" customWidth="1"/>
    <col min="2569" max="2800" width="0.85546875" style="106"/>
    <col min="2801" max="2822" width="0.85546875" style="106" customWidth="1"/>
    <col min="2823" max="2823" width="2.42578125" style="106" customWidth="1"/>
    <col min="2824" max="2824" width="1.7109375" style="106" customWidth="1"/>
    <col min="2825" max="3056" width="0.85546875" style="106"/>
    <col min="3057" max="3078" width="0.85546875" style="106" customWidth="1"/>
    <col min="3079" max="3079" width="2.42578125" style="106" customWidth="1"/>
    <col min="3080" max="3080" width="1.7109375" style="106" customWidth="1"/>
    <col min="3081" max="3312" width="0.85546875" style="106"/>
    <col min="3313" max="3334" width="0.85546875" style="106" customWidth="1"/>
    <col min="3335" max="3335" width="2.42578125" style="106" customWidth="1"/>
    <col min="3336" max="3336" width="1.7109375" style="106" customWidth="1"/>
    <col min="3337" max="3568" width="0.85546875" style="106"/>
    <col min="3569" max="3590" width="0.85546875" style="106" customWidth="1"/>
    <col min="3591" max="3591" width="2.42578125" style="106" customWidth="1"/>
    <col min="3592" max="3592" width="1.7109375" style="106" customWidth="1"/>
    <col min="3593" max="3824" width="0.85546875" style="106"/>
    <col min="3825" max="3846" width="0.85546875" style="106" customWidth="1"/>
    <col min="3847" max="3847" width="2.42578125" style="106" customWidth="1"/>
    <col min="3848" max="3848" width="1.7109375" style="106" customWidth="1"/>
    <col min="3849" max="4080" width="0.85546875" style="106"/>
    <col min="4081" max="4102" width="0.85546875" style="106" customWidth="1"/>
    <col min="4103" max="4103" width="2.42578125" style="106" customWidth="1"/>
    <col min="4104" max="4104" width="1.7109375" style="106" customWidth="1"/>
    <col min="4105" max="4336" width="0.85546875" style="106"/>
    <col min="4337" max="4358" width="0.85546875" style="106" customWidth="1"/>
    <col min="4359" max="4359" width="2.42578125" style="106" customWidth="1"/>
    <col min="4360" max="4360" width="1.7109375" style="106" customWidth="1"/>
    <col min="4361" max="4592" width="0.85546875" style="106"/>
    <col min="4593" max="4614" width="0.85546875" style="106" customWidth="1"/>
    <col min="4615" max="4615" width="2.42578125" style="106" customWidth="1"/>
    <col min="4616" max="4616" width="1.7109375" style="106" customWidth="1"/>
    <col min="4617" max="4848" width="0.85546875" style="106"/>
    <col min="4849" max="4870" width="0.85546875" style="106" customWidth="1"/>
    <col min="4871" max="4871" width="2.42578125" style="106" customWidth="1"/>
    <col min="4872" max="4872" width="1.7109375" style="106" customWidth="1"/>
    <col min="4873" max="5104" width="0.85546875" style="106"/>
    <col min="5105" max="5126" width="0.85546875" style="106" customWidth="1"/>
    <col min="5127" max="5127" width="2.42578125" style="106" customWidth="1"/>
    <col min="5128" max="5128" width="1.7109375" style="106" customWidth="1"/>
    <col min="5129" max="5360" width="0.85546875" style="106"/>
    <col min="5361" max="5382" width="0.85546875" style="106" customWidth="1"/>
    <col min="5383" max="5383" width="2.42578125" style="106" customWidth="1"/>
    <col min="5384" max="5384" width="1.7109375" style="106" customWidth="1"/>
    <col min="5385" max="5616" width="0.85546875" style="106"/>
    <col min="5617" max="5638" width="0.85546875" style="106" customWidth="1"/>
    <col min="5639" max="5639" width="2.42578125" style="106" customWidth="1"/>
    <col min="5640" max="5640" width="1.7109375" style="106" customWidth="1"/>
    <col min="5641" max="5872" width="0.85546875" style="106"/>
    <col min="5873" max="5894" width="0.85546875" style="106" customWidth="1"/>
    <col min="5895" max="5895" width="2.42578125" style="106" customWidth="1"/>
    <col min="5896" max="5896" width="1.7109375" style="106" customWidth="1"/>
    <col min="5897" max="6128" width="0.85546875" style="106"/>
    <col min="6129" max="6150" width="0.85546875" style="106" customWidth="1"/>
    <col min="6151" max="6151" width="2.42578125" style="106" customWidth="1"/>
    <col min="6152" max="6152" width="1.7109375" style="106" customWidth="1"/>
    <col min="6153" max="6384" width="0.85546875" style="106"/>
    <col min="6385" max="6406" width="0.85546875" style="106" customWidth="1"/>
    <col min="6407" max="6407" width="2.42578125" style="106" customWidth="1"/>
    <col min="6408" max="6408" width="1.7109375" style="106" customWidth="1"/>
    <col min="6409" max="6640" width="0.85546875" style="106"/>
    <col min="6641" max="6662" width="0.85546875" style="106" customWidth="1"/>
    <col min="6663" max="6663" width="2.42578125" style="106" customWidth="1"/>
    <col min="6664" max="6664" width="1.7109375" style="106" customWidth="1"/>
    <col min="6665" max="6896" width="0.85546875" style="106"/>
    <col min="6897" max="6918" width="0.85546875" style="106" customWidth="1"/>
    <col min="6919" max="6919" width="2.42578125" style="106" customWidth="1"/>
    <col min="6920" max="6920" width="1.7109375" style="106" customWidth="1"/>
    <col min="6921" max="7152" width="0.85546875" style="106"/>
    <col min="7153" max="7174" width="0.85546875" style="106" customWidth="1"/>
    <col min="7175" max="7175" width="2.42578125" style="106" customWidth="1"/>
    <col min="7176" max="7176" width="1.7109375" style="106" customWidth="1"/>
    <col min="7177" max="7408" width="0.85546875" style="106"/>
    <col min="7409" max="7430" width="0.85546875" style="106" customWidth="1"/>
    <col min="7431" max="7431" width="2.42578125" style="106" customWidth="1"/>
    <col min="7432" max="7432" width="1.7109375" style="106" customWidth="1"/>
    <col min="7433" max="7664" width="0.85546875" style="106"/>
    <col min="7665" max="7686" width="0.85546875" style="106" customWidth="1"/>
    <col min="7687" max="7687" width="2.42578125" style="106" customWidth="1"/>
    <col min="7688" max="7688" width="1.7109375" style="106" customWidth="1"/>
    <col min="7689" max="7920" width="0.85546875" style="106"/>
    <col min="7921" max="7942" width="0.85546875" style="106" customWidth="1"/>
    <col min="7943" max="7943" width="2.42578125" style="106" customWidth="1"/>
    <col min="7944" max="7944" width="1.7109375" style="106" customWidth="1"/>
    <col min="7945" max="8176" width="0.85546875" style="106"/>
    <col min="8177" max="8198" width="0.85546875" style="106" customWidth="1"/>
    <col min="8199" max="8199" width="2.42578125" style="106" customWidth="1"/>
    <col min="8200" max="8200" width="1.7109375" style="106" customWidth="1"/>
    <col min="8201" max="8432" width="0.85546875" style="106"/>
    <col min="8433" max="8454" width="0.85546875" style="106" customWidth="1"/>
    <col min="8455" max="8455" width="2.42578125" style="106" customWidth="1"/>
    <col min="8456" max="8456" width="1.7109375" style="106" customWidth="1"/>
    <col min="8457" max="8688" width="0.85546875" style="106"/>
    <col min="8689" max="8710" width="0.85546875" style="106" customWidth="1"/>
    <col min="8711" max="8711" width="2.42578125" style="106" customWidth="1"/>
    <col min="8712" max="8712" width="1.7109375" style="106" customWidth="1"/>
    <col min="8713" max="8944" width="0.85546875" style="106"/>
    <col min="8945" max="8966" width="0.85546875" style="106" customWidth="1"/>
    <col min="8967" max="8967" width="2.42578125" style="106" customWidth="1"/>
    <col min="8968" max="8968" width="1.7109375" style="106" customWidth="1"/>
    <col min="8969" max="9200" width="0.85546875" style="106"/>
    <col min="9201" max="9222" width="0.85546875" style="106" customWidth="1"/>
    <col min="9223" max="9223" width="2.42578125" style="106" customWidth="1"/>
    <col min="9224" max="9224" width="1.7109375" style="106" customWidth="1"/>
    <col min="9225" max="9456" width="0.85546875" style="106"/>
    <col min="9457" max="9478" width="0.85546875" style="106" customWidth="1"/>
    <col min="9479" max="9479" width="2.42578125" style="106" customWidth="1"/>
    <col min="9480" max="9480" width="1.7109375" style="106" customWidth="1"/>
    <col min="9481" max="9712" width="0.85546875" style="106"/>
    <col min="9713" max="9734" width="0.85546875" style="106" customWidth="1"/>
    <col min="9735" max="9735" width="2.42578125" style="106" customWidth="1"/>
    <col min="9736" max="9736" width="1.7109375" style="106" customWidth="1"/>
    <col min="9737" max="9968" width="0.85546875" style="106"/>
    <col min="9969" max="9990" width="0.85546875" style="106" customWidth="1"/>
    <col min="9991" max="9991" width="2.42578125" style="106" customWidth="1"/>
    <col min="9992" max="9992" width="1.7109375" style="106" customWidth="1"/>
    <col min="9993" max="10224" width="0.85546875" style="106"/>
    <col min="10225" max="10246" width="0.85546875" style="106" customWidth="1"/>
    <col min="10247" max="10247" width="2.42578125" style="106" customWidth="1"/>
    <col min="10248" max="10248" width="1.7109375" style="106" customWidth="1"/>
    <col min="10249" max="10480" width="0.85546875" style="106"/>
    <col min="10481" max="10502" width="0.85546875" style="106" customWidth="1"/>
    <col min="10503" max="10503" width="2.42578125" style="106" customWidth="1"/>
    <col min="10504" max="10504" width="1.7109375" style="106" customWidth="1"/>
    <col min="10505" max="10736" width="0.85546875" style="106"/>
    <col min="10737" max="10758" width="0.85546875" style="106" customWidth="1"/>
    <col min="10759" max="10759" width="2.42578125" style="106" customWidth="1"/>
    <col min="10760" max="10760" width="1.7109375" style="106" customWidth="1"/>
    <col min="10761" max="10992" width="0.85546875" style="106"/>
    <col min="10993" max="11014" width="0.85546875" style="106" customWidth="1"/>
    <col min="11015" max="11015" width="2.42578125" style="106" customWidth="1"/>
    <col min="11016" max="11016" width="1.7109375" style="106" customWidth="1"/>
    <col min="11017" max="11248" width="0.85546875" style="106"/>
    <col min="11249" max="11270" width="0.85546875" style="106" customWidth="1"/>
    <col min="11271" max="11271" width="2.42578125" style="106" customWidth="1"/>
    <col min="11272" max="11272" width="1.7109375" style="106" customWidth="1"/>
    <col min="11273" max="11504" width="0.85546875" style="106"/>
    <col min="11505" max="11526" width="0.85546875" style="106" customWidth="1"/>
    <col min="11527" max="11527" width="2.42578125" style="106" customWidth="1"/>
    <col min="11528" max="11528" width="1.7109375" style="106" customWidth="1"/>
    <col min="11529" max="11760" width="0.85546875" style="106"/>
    <col min="11761" max="11782" width="0.85546875" style="106" customWidth="1"/>
    <col min="11783" max="11783" width="2.42578125" style="106" customWidth="1"/>
    <col min="11784" max="11784" width="1.7109375" style="106" customWidth="1"/>
    <col min="11785" max="12016" width="0.85546875" style="106"/>
    <col min="12017" max="12038" width="0.85546875" style="106" customWidth="1"/>
    <col min="12039" max="12039" width="2.42578125" style="106" customWidth="1"/>
    <col min="12040" max="12040" width="1.7109375" style="106" customWidth="1"/>
    <col min="12041" max="12272" width="0.85546875" style="106"/>
    <col min="12273" max="12294" width="0.85546875" style="106" customWidth="1"/>
    <col min="12295" max="12295" width="2.42578125" style="106" customWidth="1"/>
    <col min="12296" max="12296" width="1.7109375" style="106" customWidth="1"/>
    <col min="12297" max="12528" width="0.85546875" style="106"/>
    <col min="12529" max="12550" width="0.85546875" style="106" customWidth="1"/>
    <col min="12551" max="12551" width="2.42578125" style="106" customWidth="1"/>
    <col min="12552" max="12552" width="1.7109375" style="106" customWidth="1"/>
    <col min="12553" max="12784" width="0.85546875" style="106"/>
    <col min="12785" max="12806" width="0.85546875" style="106" customWidth="1"/>
    <col min="12807" max="12807" width="2.42578125" style="106" customWidth="1"/>
    <col min="12808" max="12808" width="1.7109375" style="106" customWidth="1"/>
    <col min="12809" max="13040" width="0.85546875" style="106"/>
    <col min="13041" max="13062" width="0.85546875" style="106" customWidth="1"/>
    <col min="13063" max="13063" width="2.42578125" style="106" customWidth="1"/>
    <col min="13064" max="13064" width="1.7109375" style="106" customWidth="1"/>
    <col min="13065" max="13296" width="0.85546875" style="106"/>
    <col min="13297" max="13318" width="0.85546875" style="106" customWidth="1"/>
    <col min="13319" max="13319" width="2.42578125" style="106" customWidth="1"/>
    <col min="13320" max="13320" width="1.7109375" style="106" customWidth="1"/>
    <col min="13321" max="13552" width="0.85546875" style="106"/>
    <col min="13553" max="13574" width="0.85546875" style="106" customWidth="1"/>
    <col min="13575" max="13575" width="2.42578125" style="106" customWidth="1"/>
    <col min="13576" max="13576" width="1.7109375" style="106" customWidth="1"/>
    <col min="13577" max="13808" width="0.85546875" style="106"/>
    <col min="13809" max="13830" width="0.85546875" style="106" customWidth="1"/>
    <col min="13831" max="13831" width="2.42578125" style="106" customWidth="1"/>
    <col min="13832" max="13832" width="1.7109375" style="106" customWidth="1"/>
    <col min="13833" max="14064" width="0.85546875" style="106"/>
    <col min="14065" max="14086" width="0.85546875" style="106" customWidth="1"/>
    <col min="14087" max="14087" width="2.42578125" style="106" customWidth="1"/>
    <col min="14088" max="14088" width="1.7109375" style="106" customWidth="1"/>
    <col min="14089" max="14320" width="0.85546875" style="106"/>
    <col min="14321" max="14342" width="0.85546875" style="106" customWidth="1"/>
    <col min="14343" max="14343" width="2.42578125" style="106" customWidth="1"/>
    <col min="14344" max="14344" width="1.7109375" style="106" customWidth="1"/>
    <col min="14345" max="14576" width="0.85546875" style="106"/>
    <col min="14577" max="14598" width="0.85546875" style="106" customWidth="1"/>
    <col min="14599" max="14599" width="2.42578125" style="106" customWidth="1"/>
    <col min="14600" max="14600" width="1.7109375" style="106" customWidth="1"/>
    <col min="14601" max="14832" width="0.85546875" style="106"/>
    <col min="14833" max="14854" width="0.85546875" style="106" customWidth="1"/>
    <col min="14855" max="14855" width="2.42578125" style="106" customWidth="1"/>
    <col min="14856" max="14856" width="1.7109375" style="106" customWidth="1"/>
    <col min="14857" max="15088" width="0.85546875" style="106"/>
    <col min="15089" max="15110" width="0.85546875" style="106" customWidth="1"/>
    <col min="15111" max="15111" width="2.42578125" style="106" customWidth="1"/>
    <col min="15112" max="15112" width="1.7109375" style="106" customWidth="1"/>
    <col min="15113" max="15344" width="0.85546875" style="106"/>
    <col min="15345" max="15366" width="0.85546875" style="106" customWidth="1"/>
    <col min="15367" max="15367" width="2.42578125" style="106" customWidth="1"/>
    <col min="15368" max="15368" width="1.7109375" style="106" customWidth="1"/>
    <col min="15369" max="15600" width="0.85546875" style="106"/>
    <col min="15601" max="15622" width="0.85546875" style="106" customWidth="1"/>
    <col min="15623" max="15623" width="2.42578125" style="106" customWidth="1"/>
    <col min="15624" max="15624" width="1.7109375" style="106" customWidth="1"/>
    <col min="15625" max="15856" width="0.85546875" style="106"/>
    <col min="15857" max="15878" width="0.85546875" style="106" customWidth="1"/>
    <col min="15879" max="15879" width="2.42578125" style="106" customWidth="1"/>
    <col min="15880" max="15880" width="1.7109375" style="106" customWidth="1"/>
    <col min="15881" max="16112" width="0.85546875" style="106"/>
    <col min="16113" max="16134" width="0.85546875" style="106" customWidth="1"/>
    <col min="16135" max="16135" width="2.42578125" style="106" customWidth="1"/>
    <col min="16136" max="16136" width="1.7109375" style="106" customWidth="1"/>
    <col min="16137" max="16384" width="0.85546875" style="106"/>
  </cols>
  <sheetData>
    <row r="1" spans="1:146" ht="20.25" customHeight="1"/>
    <row r="2" spans="1:146" ht="22.5" customHeight="1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CI2" s="303" t="s">
        <v>490</v>
      </c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</row>
    <row r="3" spans="1:146" s="108" customFormat="1" ht="15.75">
      <c r="A3" s="134" t="s">
        <v>434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8"/>
    </row>
    <row r="4" spans="1:146" ht="12.75" customHeight="1">
      <c r="O4" s="304" t="str">
        <f>план!C21</f>
        <v>муниципальное бюджетное учреждение дополнительного образования "Детская школа искуств № 28"</v>
      </c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304"/>
      <c r="DE4" s="304"/>
      <c r="DF4" s="304"/>
      <c r="DG4" s="304"/>
      <c r="DH4" s="304"/>
      <c r="DI4" s="304"/>
      <c r="DJ4" s="304"/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6"/>
    </row>
    <row r="5" spans="1:146" s="108" customFormat="1" ht="15.7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8"/>
    </row>
    <row r="6" spans="1:146" s="151" customFormat="1" ht="15">
      <c r="A6" s="244" t="s">
        <v>327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80" t="s">
        <v>7</v>
      </c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</row>
    <row r="7" spans="1:146" s="151" customFormat="1" ht="19.5" customHeight="1">
      <c r="A7" s="305" t="s">
        <v>491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</row>
    <row r="8" spans="1:146" s="151" customFormat="1" ht="15">
      <c r="A8" s="143" t="s">
        <v>494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4"/>
      <c r="Y8" s="144"/>
      <c r="Z8" s="144"/>
      <c r="AA8" s="144"/>
      <c r="AB8" s="144"/>
      <c r="AC8" s="144"/>
      <c r="AD8" s="144"/>
      <c r="AE8" s="301" t="s">
        <v>588</v>
      </c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</row>
    <row r="9" spans="1:146" s="109" customFormat="1" ht="10.5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</row>
    <row r="10" spans="1:146" s="153" customFormat="1" ht="45" customHeight="1">
      <c r="A10" s="291" t="s">
        <v>329</v>
      </c>
      <c r="B10" s="292"/>
      <c r="C10" s="292"/>
      <c r="D10" s="292"/>
      <c r="E10" s="292"/>
      <c r="F10" s="293"/>
      <c r="G10" s="291" t="s">
        <v>492</v>
      </c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3"/>
      <c r="AE10" s="291" t="s">
        <v>493</v>
      </c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3"/>
      <c r="BD10" s="291" t="s">
        <v>426</v>
      </c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3"/>
      <c r="BT10" s="294" t="s">
        <v>341</v>
      </c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6"/>
    </row>
    <row r="11" spans="1:146" s="114" customFormat="1">
      <c r="A11" s="297">
        <v>1</v>
      </c>
      <c r="B11" s="297"/>
      <c r="C11" s="297"/>
      <c r="D11" s="297"/>
      <c r="E11" s="297"/>
      <c r="F11" s="297"/>
      <c r="G11" s="297">
        <v>2</v>
      </c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>
        <v>3</v>
      </c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>
        <v>4</v>
      </c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8">
        <v>5</v>
      </c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300"/>
    </row>
    <row r="12" spans="1:146" s="115" customFormat="1" ht="15" customHeight="1">
      <c r="A12" s="281"/>
      <c r="B12" s="281"/>
      <c r="C12" s="281"/>
      <c r="D12" s="281"/>
      <c r="E12" s="281"/>
      <c r="F12" s="281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4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6"/>
    </row>
    <row r="13" spans="1:146" s="115" customFormat="1" ht="15" customHeight="1">
      <c r="A13" s="281"/>
      <c r="B13" s="281"/>
      <c r="C13" s="281"/>
      <c r="D13" s="281"/>
      <c r="E13" s="281"/>
      <c r="F13" s="281"/>
      <c r="G13" s="287" t="s">
        <v>336</v>
      </c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8"/>
      <c r="AE13" s="283" t="s">
        <v>293</v>
      </c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 t="s">
        <v>293</v>
      </c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4">
        <f>SUM(BT12)</f>
        <v>0</v>
      </c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90"/>
    </row>
    <row r="14" spans="1:146" s="115" customFormat="1" ht="15" customHeight="1">
      <c r="A14" s="117"/>
      <c r="B14" s="117"/>
      <c r="C14" s="117"/>
      <c r="D14" s="117"/>
      <c r="E14" s="117"/>
      <c r="F14" s="117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33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</row>
    <row r="15" spans="1:146" s="151" customFormat="1" ht="15">
      <c r="A15" s="143" t="s">
        <v>494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4"/>
      <c r="Y15" s="144"/>
      <c r="Z15" s="144"/>
      <c r="AA15" s="144"/>
      <c r="AB15" s="144"/>
      <c r="AC15" s="144"/>
      <c r="AD15" s="144"/>
      <c r="AE15" s="301" t="s">
        <v>589</v>
      </c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</row>
    <row r="16" spans="1:146" s="109" customFormat="1" ht="10.5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</row>
    <row r="17" spans="1:145" s="153" customFormat="1" ht="45" customHeight="1">
      <c r="A17" s="291" t="s">
        <v>329</v>
      </c>
      <c r="B17" s="292"/>
      <c r="C17" s="292"/>
      <c r="D17" s="292"/>
      <c r="E17" s="292"/>
      <c r="F17" s="293"/>
      <c r="G17" s="291" t="s">
        <v>492</v>
      </c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3"/>
      <c r="AE17" s="291" t="s">
        <v>493</v>
      </c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3"/>
      <c r="BD17" s="291" t="s">
        <v>426</v>
      </c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3"/>
      <c r="BT17" s="294" t="s">
        <v>341</v>
      </c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6"/>
    </row>
    <row r="18" spans="1:145" s="114" customFormat="1">
      <c r="A18" s="297">
        <v>1</v>
      </c>
      <c r="B18" s="297"/>
      <c r="C18" s="297"/>
      <c r="D18" s="297"/>
      <c r="E18" s="297"/>
      <c r="F18" s="297"/>
      <c r="G18" s="297">
        <v>2</v>
      </c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>
        <v>3</v>
      </c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>
        <v>4</v>
      </c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8">
        <v>5</v>
      </c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300"/>
    </row>
    <row r="19" spans="1:145" s="115" customFormat="1" ht="15" customHeight="1">
      <c r="A19" s="281" t="s">
        <v>141</v>
      </c>
      <c r="B19" s="281"/>
      <c r="C19" s="281"/>
      <c r="D19" s="281"/>
      <c r="E19" s="281"/>
      <c r="F19" s="281"/>
      <c r="G19" s="282" t="s">
        <v>580</v>
      </c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3" t="s">
        <v>581</v>
      </c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>
        <v>2</v>
      </c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4">
        <v>1114134.58</v>
      </c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6"/>
    </row>
    <row r="20" spans="1:145" s="115" customFormat="1" ht="15" customHeight="1">
      <c r="A20" s="281"/>
      <c r="B20" s="281"/>
      <c r="C20" s="281"/>
      <c r="D20" s="281"/>
      <c r="E20" s="281"/>
      <c r="F20" s="281"/>
      <c r="G20" s="287" t="s">
        <v>336</v>
      </c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8"/>
      <c r="AE20" s="283" t="s">
        <v>293</v>
      </c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 t="s">
        <v>293</v>
      </c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4">
        <f>SUM(BT19)</f>
        <v>1114134.58</v>
      </c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90"/>
    </row>
    <row r="21" spans="1:145" s="115" customFormat="1" ht="15" customHeight="1">
      <c r="A21" s="117"/>
      <c r="B21" s="117"/>
      <c r="C21" s="117"/>
      <c r="D21" s="117"/>
      <c r="E21" s="117"/>
      <c r="F21" s="117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33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</row>
    <row r="22" spans="1:145" s="109" customFormat="1" ht="15">
      <c r="A22" s="223" t="s">
        <v>433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</row>
    <row r="23" spans="1:145" ht="6" customHeight="1"/>
    <row r="24" spans="1:145" s="151" customFormat="1" ht="15">
      <c r="A24" s="151" t="s">
        <v>326</v>
      </c>
      <c r="X24" s="238" t="s">
        <v>528</v>
      </c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</row>
    <row r="25" spans="1:145" s="151" customFormat="1" ht="24" customHeight="1"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</row>
    <row r="26" spans="1:145" s="151" customFormat="1" ht="15">
      <c r="A26" s="244" t="s">
        <v>327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80" t="s">
        <v>539</v>
      </c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0"/>
      <c r="DV26" s="280"/>
      <c r="DW26" s="280"/>
      <c r="DX26" s="280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</row>
    <row r="27" spans="1:145" ht="9.75" customHeight="1"/>
    <row r="28" spans="1:145" s="109" customFormat="1" ht="15">
      <c r="A28" s="223" t="s">
        <v>328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V28" s="223"/>
      <c r="DW28" s="223"/>
      <c r="DX28" s="223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</row>
    <row r="29" spans="1:145" ht="10.5" customHeight="1"/>
    <row r="30" spans="1:145" s="153" customFormat="1" ht="13.5" customHeight="1">
      <c r="A30" s="201" t="s">
        <v>329</v>
      </c>
      <c r="B30" s="202"/>
      <c r="C30" s="202"/>
      <c r="D30" s="202"/>
      <c r="E30" s="202"/>
      <c r="F30" s="203"/>
      <c r="G30" s="201" t="s">
        <v>330</v>
      </c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3"/>
      <c r="Y30" s="201" t="s">
        <v>497</v>
      </c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3"/>
      <c r="AO30" s="234" t="s">
        <v>430</v>
      </c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6"/>
      <c r="CR30" s="201" t="s">
        <v>331</v>
      </c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3"/>
      <c r="DH30" s="201" t="s">
        <v>431</v>
      </c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3"/>
      <c r="DY30" s="201" t="s">
        <v>432</v>
      </c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  <c r="EJ30" s="202"/>
      <c r="EK30" s="202"/>
      <c r="EL30" s="202"/>
      <c r="EM30" s="202"/>
      <c r="EN30" s="202"/>
      <c r="EO30" s="203"/>
    </row>
    <row r="31" spans="1:145" s="153" customFormat="1" ht="13.5" customHeight="1">
      <c r="A31" s="273"/>
      <c r="B31" s="274"/>
      <c r="C31" s="274"/>
      <c r="D31" s="274"/>
      <c r="E31" s="274"/>
      <c r="F31" s="275"/>
      <c r="G31" s="273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5"/>
      <c r="Y31" s="273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5"/>
      <c r="AO31" s="234" t="s">
        <v>332</v>
      </c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6"/>
      <c r="CR31" s="273"/>
      <c r="CS31" s="274"/>
      <c r="CT31" s="274"/>
      <c r="CU31" s="274"/>
      <c r="CV31" s="274"/>
      <c r="CW31" s="274"/>
      <c r="CX31" s="274"/>
      <c r="CY31" s="274"/>
      <c r="CZ31" s="274"/>
      <c r="DA31" s="274"/>
      <c r="DB31" s="274"/>
      <c r="DC31" s="274"/>
      <c r="DD31" s="274"/>
      <c r="DE31" s="274"/>
      <c r="DF31" s="274"/>
      <c r="DG31" s="275"/>
      <c r="DH31" s="273"/>
      <c r="DI31" s="274"/>
      <c r="DJ31" s="274"/>
      <c r="DK31" s="274"/>
      <c r="DL31" s="274"/>
      <c r="DM31" s="274"/>
      <c r="DN31" s="274"/>
      <c r="DO31" s="274"/>
      <c r="DP31" s="274"/>
      <c r="DQ31" s="274"/>
      <c r="DR31" s="274"/>
      <c r="DS31" s="274"/>
      <c r="DT31" s="274"/>
      <c r="DU31" s="274"/>
      <c r="DV31" s="274"/>
      <c r="DW31" s="274"/>
      <c r="DX31" s="275"/>
      <c r="DY31" s="273"/>
      <c r="DZ31" s="274"/>
      <c r="EA31" s="274"/>
      <c r="EB31" s="274"/>
      <c r="EC31" s="274"/>
      <c r="ED31" s="274"/>
      <c r="EE31" s="274"/>
      <c r="EF31" s="274"/>
      <c r="EG31" s="274"/>
      <c r="EH31" s="274"/>
      <c r="EI31" s="274"/>
      <c r="EJ31" s="274"/>
      <c r="EK31" s="274"/>
      <c r="EL31" s="274"/>
      <c r="EM31" s="274"/>
      <c r="EN31" s="274"/>
      <c r="EO31" s="275"/>
    </row>
    <row r="32" spans="1:145" s="153" customFormat="1" ht="39.75" customHeight="1">
      <c r="A32" s="276"/>
      <c r="B32" s="277"/>
      <c r="C32" s="277"/>
      <c r="D32" s="277"/>
      <c r="E32" s="277"/>
      <c r="F32" s="278"/>
      <c r="G32" s="276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8"/>
      <c r="Y32" s="276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8"/>
      <c r="AO32" s="279" t="s">
        <v>333</v>
      </c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 t="s">
        <v>334</v>
      </c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 t="s">
        <v>335</v>
      </c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6"/>
      <c r="CS32" s="277"/>
      <c r="CT32" s="277"/>
      <c r="CU32" s="277"/>
      <c r="CV32" s="277"/>
      <c r="CW32" s="277"/>
      <c r="CX32" s="277"/>
      <c r="CY32" s="277"/>
      <c r="CZ32" s="277"/>
      <c r="DA32" s="277"/>
      <c r="DB32" s="277"/>
      <c r="DC32" s="277"/>
      <c r="DD32" s="277"/>
      <c r="DE32" s="277"/>
      <c r="DF32" s="277"/>
      <c r="DG32" s="278"/>
      <c r="DH32" s="276"/>
      <c r="DI32" s="277"/>
      <c r="DJ32" s="277"/>
      <c r="DK32" s="277"/>
      <c r="DL32" s="277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8"/>
      <c r="DY32" s="276"/>
      <c r="DZ32" s="277"/>
      <c r="EA32" s="277"/>
      <c r="EB32" s="277"/>
      <c r="EC32" s="277"/>
      <c r="ED32" s="277"/>
      <c r="EE32" s="277"/>
      <c r="EF32" s="277"/>
      <c r="EG32" s="277"/>
      <c r="EH32" s="277"/>
      <c r="EI32" s="277"/>
      <c r="EJ32" s="277"/>
      <c r="EK32" s="277"/>
      <c r="EL32" s="277"/>
      <c r="EM32" s="277"/>
      <c r="EN32" s="277"/>
      <c r="EO32" s="278"/>
    </row>
    <row r="33" spans="1:171" s="114" customFormat="1">
      <c r="A33" s="204">
        <v>1</v>
      </c>
      <c r="B33" s="204"/>
      <c r="C33" s="204"/>
      <c r="D33" s="204"/>
      <c r="E33" s="204"/>
      <c r="F33" s="204"/>
      <c r="G33" s="204">
        <v>2</v>
      </c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>
        <v>3</v>
      </c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>
        <v>4</v>
      </c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>
        <v>5</v>
      </c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>
        <v>6</v>
      </c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>
        <v>7</v>
      </c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>
        <v>8</v>
      </c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>
        <v>9</v>
      </c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</row>
    <row r="34" spans="1:171" s="115" customFormat="1" ht="23.25" customHeight="1">
      <c r="A34" s="192"/>
      <c r="B34" s="192"/>
      <c r="C34" s="192"/>
      <c r="D34" s="192"/>
      <c r="E34" s="192"/>
      <c r="F34" s="192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>
        <f>(SUM(AO34:DG34)*Y34)*6</f>
        <v>0</v>
      </c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>
        <f>DH34/6</f>
        <v>0</v>
      </c>
      <c r="DZ34" s="197"/>
      <c r="EA34" s="197"/>
      <c r="EB34" s="197"/>
      <c r="EC34" s="197"/>
      <c r="ED34" s="197"/>
      <c r="EE34" s="197"/>
      <c r="EF34" s="197"/>
      <c r="EG34" s="197"/>
      <c r="EH34" s="197"/>
      <c r="EI34" s="197"/>
      <c r="EJ34" s="197"/>
      <c r="EK34" s="197"/>
      <c r="EL34" s="197"/>
      <c r="EM34" s="197"/>
      <c r="EN34" s="197"/>
      <c r="EO34" s="197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</row>
    <row r="35" spans="1:171" s="115" customFormat="1" ht="26.25" customHeight="1">
      <c r="A35" s="192"/>
      <c r="B35" s="192"/>
      <c r="C35" s="192"/>
      <c r="D35" s="192"/>
      <c r="E35" s="192"/>
      <c r="F35" s="192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>
        <f>(SUM(AO35:DG35)*Y35)*12</f>
        <v>0</v>
      </c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>
        <f t="shared" ref="DY35:DY43" si="0">DH35/12</f>
        <v>0</v>
      </c>
      <c r="DZ35" s="197"/>
      <c r="EA35" s="197"/>
      <c r="EB35" s="197"/>
      <c r="EC35" s="197"/>
      <c r="ED35" s="197"/>
      <c r="EE35" s="197"/>
      <c r="EF35" s="197"/>
      <c r="EG35" s="197"/>
      <c r="EH35" s="197"/>
      <c r="EI35" s="197"/>
      <c r="EJ35" s="197"/>
      <c r="EK35" s="197"/>
      <c r="EL35" s="197"/>
      <c r="EM35" s="197"/>
      <c r="EN35" s="197"/>
      <c r="EO35" s="197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</row>
    <row r="36" spans="1:171" s="115" customFormat="1" ht="28.5" customHeight="1">
      <c r="A36" s="192"/>
      <c r="B36" s="192"/>
      <c r="C36" s="192"/>
      <c r="D36" s="192"/>
      <c r="E36" s="192"/>
      <c r="F36" s="192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>
        <f t="shared" ref="DH36:DH42" si="1">(SUM(AO36:DG36)*Y36)*12</f>
        <v>0</v>
      </c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>
        <f t="shared" si="0"/>
        <v>0</v>
      </c>
      <c r="DZ36" s="197"/>
      <c r="EA36" s="197"/>
      <c r="EB36" s="197"/>
      <c r="EC36" s="197"/>
      <c r="ED36" s="197"/>
      <c r="EE36" s="197"/>
      <c r="EF36" s="197"/>
      <c r="EG36" s="197"/>
      <c r="EH36" s="197"/>
      <c r="EI36" s="197"/>
      <c r="EJ36" s="197"/>
      <c r="EK36" s="197"/>
      <c r="EL36" s="197"/>
      <c r="EM36" s="197"/>
      <c r="EN36" s="197"/>
      <c r="EO36" s="197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</row>
    <row r="37" spans="1:171" s="115" customFormat="1" ht="42.75" customHeight="1">
      <c r="A37" s="192"/>
      <c r="B37" s="192"/>
      <c r="C37" s="192"/>
      <c r="D37" s="192"/>
      <c r="E37" s="192"/>
      <c r="F37" s="192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>
        <f t="shared" si="1"/>
        <v>0</v>
      </c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>
        <f t="shared" si="0"/>
        <v>0</v>
      </c>
      <c r="DZ37" s="197"/>
      <c r="EA37" s="197"/>
      <c r="EB37" s="197"/>
      <c r="EC37" s="197"/>
      <c r="ED37" s="197"/>
      <c r="EE37" s="197"/>
      <c r="EF37" s="197"/>
      <c r="EG37" s="197"/>
      <c r="EH37" s="197"/>
      <c r="EI37" s="197"/>
      <c r="EJ37" s="197"/>
      <c r="EK37" s="197"/>
      <c r="EL37" s="197"/>
      <c r="EM37" s="197"/>
      <c r="EN37" s="197"/>
      <c r="EO37" s="197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</row>
    <row r="38" spans="1:171" s="115" customFormat="1" ht="38.25" customHeight="1">
      <c r="A38" s="192"/>
      <c r="B38" s="192"/>
      <c r="C38" s="192"/>
      <c r="D38" s="192"/>
      <c r="E38" s="192"/>
      <c r="F38" s="192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>
        <f t="shared" si="1"/>
        <v>0</v>
      </c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>
        <f t="shared" si="0"/>
        <v>0</v>
      </c>
      <c r="DZ38" s="197"/>
      <c r="EA38" s="197"/>
      <c r="EB38" s="197"/>
      <c r="EC38" s="197"/>
      <c r="ED38" s="197"/>
      <c r="EE38" s="197"/>
      <c r="EF38" s="197"/>
      <c r="EG38" s="197"/>
      <c r="EH38" s="197"/>
      <c r="EI38" s="197"/>
      <c r="EJ38" s="197"/>
      <c r="EK38" s="197"/>
      <c r="EL38" s="197"/>
      <c r="EM38" s="197"/>
      <c r="EN38" s="197"/>
      <c r="EO38" s="197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</row>
    <row r="39" spans="1:171" s="115" customFormat="1" ht="33" customHeight="1">
      <c r="A39" s="192"/>
      <c r="B39" s="192"/>
      <c r="C39" s="192"/>
      <c r="D39" s="192"/>
      <c r="E39" s="192"/>
      <c r="F39" s="192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>
        <f t="shared" si="1"/>
        <v>0</v>
      </c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>
        <f t="shared" si="0"/>
        <v>0</v>
      </c>
      <c r="DZ39" s="197"/>
      <c r="EA39" s="197"/>
      <c r="EB39" s="197"/>
      <c r="EC39" s="197"/>
      <c r="ED39" s="197"/>
      <c r="EE39" s="197"/>
      <c r="EF39" s="197"/>
      <c r="EG39" s="197"/>
      <c r="EH39" s="197"/>
      <c r="EI39" s="197"/>
      <c r="EJ39" s="197"/>
      <c r="EK39" s="197"/>
      <c r="EL39" s="197"/>
      <c r="EM39" s="197"/>
      <c r="EN39" s="197"/>
      <c r="EO39" s="197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/>
      <c r="FB39" s="129"/>
    </row>
    <row r="40" spans="1:171" s="115" customFormat="1" ht="23.25" customHeight="1">
      <c r="A40" s="192"/>
      <c r="B40" s="192"/>
      <c r="C40" s="192"/>
      <c r="D40" s="192"/>
      <c r="E40" s="192"/>
      <c r="F40" s="192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>
        <f t="shared" si="1"/>
        <v>0</v>
      </c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>
        <f t="shared" si="0"/>
        <v>0</v>
      </c>
      <c r="DZ40" s="197"/>
      <c r="EA40" s="197"/>
      <c r="EB40" s="197"/>
      <c r="EC40" s="197"/>
      <c r="ED40" s="197"/>
      <c r="EE40" s="197"/>
      <c r="EF40" s="197"/>
      <c r="EG40" s="197"/>
      <c r="EH40" s="197"/>
      <c r="EI40" s="197"/>
      <c r="EJ40" s="197"/>
      <c r="EK40" s="197"/>
      <c r="EL40" s="197"/>
      <c r="EM40" s="197"/>
      <c r="EN40" s="197"/>
      <c r="EO40" s="197"/>
      <c r="EQ40" s="129"/>
      <c r="ER40" s="129"/>
      <c r="ES40" s="129"/>
      <c r="ET40" s="129"/>
      <c r="EU40" s="129"/>
      <c r="EV40" s="129"/>
      <c r="EW40" s="129"/>
      <c r="EX40" s="129"/>
      <c r="EY40" s="129"/>
      <c r="EZ40" s="129"/>
      <c r="FA40" s="129"/>
      <c r="FB40" s="129"/>
    </row>
    <row r="41" spans="1:171" s="115" customFormat="1" ht="23.25" customHeight="1">
      <c r="A41" s="192"/>
      <c r="B41" s="192"/>
      <c r="C41" s="192"/>
      <c r="D41" s="192"/>
      <c r="E41" s="192"/>
      <c r="F41" s="192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>
        <f t="shared" si="1"/>
        <v>0</v>
      </c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>
        <f t="shared" si="0"/>
        <v>0</v>
      </c>
      <c r="DZ41" s="197"/>
      <c r="EA41" s="197"/>
      <c r="EB41" s="197"/>
      <c r="EC41" s="197"/>
      <c r="ED41" s="197"/>
      <c r="EE41" s="197"/>
      <c r="EF41" s="197"/>
      <c r="EG41" s="197"/>
      <c r="EH41" s="197"/>
      <c r="EI41" s="197"/>
      <c r="EJ41" s="197"/>
      <c r="EK41" s="197"/>
      <c r="EL41" s="197"/>
      <c r="EM41" s="197"/>
      <c r="EN41" s="197"/>
      <c r="EO41" s="197"/>
      <c r="EQ41" s="129"/>
      <c r="ER41" s="129"/>
      <c r="ES41" s="129"/>
      <c r="ET41" s="129"/>
      <c r="EU41" s="129"/>
      <c r="EV41" s="129"/>
      <c r="EW41" s="129"/>
      <c r="EX41" s="129"/>
      <c r="EY41" s="129"/>
      <c r="EZ41" s="129"/>
      <c r="FA41" s="129"/>
      <c r="FB41" s="129"/>
    </row>
    <row r="42" spans="1:171" s="115" customFormat="1" ht="23.25" customHeight="1">
      <c r="A42" s="192"/>
      <c r="B42" s="192"/>
      <c r="C42" s="192"/>
      <c r="D42" s="192"/>
      <c r="E42" s="192"/>
      <c r="F42" s="192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>
        <f t="shared" si="1"/>
        <v>0</v>
      </c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>
        <f t="shared" si="0"/>
        <v>0</v>
      </c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  <c r="EN42" s="197"/>
      <c r="EO42" s="197"/>
      <c r="EQ42" s="129"/>
      <c r="ER42" s="129"/>
      <c r="ES42" s="129"/>
      <c r="ET42" s="129"/>
      <c r="EU42" s="129"/>
      <c r="EV42" s="129"/>
      <c r="EW42" s="129"/>
      <c r="EX42" s="129"/>
      <c r="EY42" s="129"/>
      <c r="EZ42" s="129"/>
      <c r="FA42" s="129"/>
      <c r="FB42" s="129"/>
    </row>
    <row r="43" spans="1:171" s="115" customFormat="1" ht="24.75" customHeight="1">
      <c r="A43" s="192"/>
      <c r="B43" s="192"/>
      <c r="C43" s="192"/>
      <c r="D43" s="192"/>
      <c r="E43" s="192"/>
      <c r="F43" s="192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>
        <f>(SUM(AO43:DG43)*Y43)*12</f>
        <v>0</v>
      </c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>
        <f t="shared" si="0"/>
        <v>0</v>
      </c>
      <c r="DZ43" s="197"/>
      <c r="EA43" s="197"/>
      <c r="EB43" s="197"/>
      <c r="EC43" s="197"/>
      <c r="ED43" s="197"/>
      <c r="EE43" s="197"/>
      <c r="EF43" s="197"/>
      <c r="EG43" s="197"/>
      <c r="EH43" s="197"/>
      <c r="EI43" s="197"/>
      <c r="EJ43" s="197"/>
      <c r="EK43" s="197"/>
      <c r="EL43" s="197"/>
      <c r="EM43" s="197"/>
      <c r="EN43" s="197"/>
      <c r="EO43" s="197"/>
      <c r="EQ43" s="129"/>
      <c r="ER43" s="129"/>
      <c r="ES43" s="129"/>
      <c r="ET43" s="129"/>
      <c r="EU43" s="129"/>
      <c r="EV43" s="129"/>
      <c r="EW43" s="129"/>
      <c r="EX43" s="129"/>
      <c r="EY43" s="129"/>
      <c r="EZ43" s="129"/>
      <c r="FA43" s="129"/>
      <c r="FB43" s="129"/>
    </row>
    <row r="44" spans="1:171" s="115" customFormat="1" ht="15" customHeight="1">
      <c r="A44" s="233" t="s">
        <v>336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2"/>
      <c r="Y44" s="271">
        <f>SUM(Y34:AN43)</f>
        <v>0</v>
      </c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197">
        <f>SUM(AO34:BF43)</f>
        <v>0</v>
      </c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>
        <f>SUM(BG34:BY43)</f>
        <v>0</v>
      </c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>
        <f>SUM(BZ34:CQ43)</f>
        <v>0</v>
      </c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>
        <f>SUM(CR34:DG43)</f>
        <v>0</v>
      </c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>
        <f>SUM(DH34:DX43)</f>
        <v>0</v>
      </c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>
        <f>SUM(DY34:EO43)</f>
        <v>0</v>
      </c>
      <c r="DZ44" s="197"/>
      <c r="EA44" s="197"/>
      <c r="EB44" s="197"/>
      <c r="EC44" s="197"/>
      <c r="ED44" s="197"/>
      <c r="EE44" s="197"/>
      <c r="EF44" s="197"/>
      <c r="EG44" s="197"/>
      <c r="EH44" s="197"/>
      <c r="EI44" s="197"/>
      <c r="EJ44" s="197"/>
      <c r="EK44" s="197"/>
      <c r="EL44" s="197"/>
      <c r="EM44" s="197"/>
      <c r="EN44" s="197"/>
      <c r="EO44" s="197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</row>
    <row r="45" spans="1:171" s="115" customFormat="1" ht="1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</row>
  </sheetData>
  <mergeCells count="171">
    <mergeCell ref="AE8:AZ8"/>
    <mergeCell ref="A10:F10"/>
    <mergeCell ref="G10:AD10"/>
    <mergeCell ref="AE10:BC10"/>
    <mergeCell ref="BD10:BS10"/>
    <mergeCell ref="BT10:DA10"/>
    <mergeCell ref="A2:W2"/>
    <mergeCell ref="CI2:EE2"/>
    <mergeCell ref="O4:DU4"/>
    <mergeCell ref="A6:AN6"/>
    <mergeCell ref="AO6:DX6"/>
    <mergeCell ref="A7:DA7"/>
    <mergeCell ref="A13:F13"/>
    <mergeCell ref="G13:AD13"/>
    <mergeCell ref="AE13:BC13"/>
    <mergeCell ref="BD13:BS13"/>
    <mergeCell ref="BT13:DA13"/>
    <mergeCell ref="AE15:AZ15"/>
    <mergeCell ref="A11:F11"/>
    <mergeCell ref="G11:AD11"/>
    <mergeCell ref="AE11:BC11"/>
    <mergeCell ref="BD11:BS11"/>
    <mergeCell ref="BT11:DA11"/>
    <mergeCell ref="A12:F12"/>
    <mergeCell ref="G12:AD12"/>
    <mergeCell ref="AE12:BC12"/>
    <mergeCell ref="BD12:BS12"/>
    <mergeCell ref="BT12:DA12"/>
    <mergeCell ref="A17:F17"/>
    <mergeCell ref="G17:AD17"/>
    <mergeCell ref="AE17:BC17"/>
    <mergeCell ref="BD17:BS17"/>
    <mergeCell ref="BT17:DA17"/>
    <mergeCell ref="A18:F18"/>
    <mergeCell ref="G18:AD18"/>
    <mergeCell ref="AE18:BC18"/>
    <mergeCell ref="BD18:BS18"/>
    <mergeCell ref="BT18:DA18"/>
    <mergeCell ref="A19:F19"/>
    <mergeCell ref="G19:AD19"/>
    <mergeCell ref="AE19:BC19"/>
    <mergeCell ref="BD19:BS19"/>
    <mergeCell ref="BT19:DA19"/>
    <mergeCell ref="A20:F20"/>
    <mergeCell ref="G20:AD20"/>
    <mergeCell ref="AE20:BC20"/>
    <mergeCell ref="BD20:BS20"/>
    <mergeCell ref="BT20:DA20"/>
    <mergeCell ref="DH30:DX32"/>
    <mergeCell ref="DY30:EO32"/>
    <mergeCell ref="AO31:CQ31"/>
    <mergeCell ref="AO32:BF32"/>
    <mergeCell ref="BG32:BY32"/>
    <mergeCell ref="BZ32:CQ32"/>
    <mergeCell ref="A22:DX22"/>
    <mergeCell ref="X24:DX24"/>
    <mergeCell ref="A26:AN26"/>
    <mergeCell ref="AO26:DX26"/>
    <mergeCell ref="A28:DX28"/>
    <mergeCell ref="A30:F32"/>
    <mergeCell ref="G30:X32"/>
    <mergeCell ref="Y30:AN32"/>
    <mergeCell ref="AO30:CQ30"/>
    <mergeCell ref="CR30:DG32"/>
    <mergeCell ref="CR33:DG33"/>
    <mergeCell ref="DH33:DX33"/>
    <mergeCell ref="DY33:EO33"/>
    <mergeCell ref="A34:F34"/>
    <mergeCell ref="G34:X34"/>
    <mergeCell ref="Y34:AN34"/>
    <mergeCell ref="AO34:BF34"/>
    <mergeCell ref="BG34:BY34"/>
    <mergeCell ref="BZ34:CQ34"/>
    <mergeCell ref="CR34:DG34"/>
    <mergeCell ref="A33:F33"/>
    <mergeCell ref="G33:X33"/>
    <mergeCell ref="Y33:AN33"/>
    <mergeCell ref="AO33:BF33"/>
    <mergeCell ref="BG33:BY33"/>
    <mergeCell ref="BZ33:CQ33"/>
    <mergeCell ref="DH34:DX34"/>
    <mergeCell ref="DY34:EO34"/>
    <mergeCell ref="A35:F35"/>
    <mergeCell ref="G35:X35"/>
    <mergeCell ref="Y35:AN35"/>
    <mergeCell ref="AO35:BF35"/>
    <mergeCell ref="BG35:BY35"/>
    <mergeCell ref="BZ35:CQ35"/>
    <mergeCell ref="CR35:DG35"/>
    <mergeCell ref="DH35:DX35"/>
    <mergeCell ref="DY35:EO35"/>
    <mergeCell ref="A36:F36"/>
    <mergeCell ref="G36:X36"/>
    <mergeCell ref="Y36:AN36"/>
    <mergeCell ref="AO36:BF36"/>
    <mergeCell ref="BG36:BY36"/>
    <mergeCell ref="BZ36:CQ36"/>
    <mergeCell ref="CR36:DG36"/>
    <mergeCell ref="DH36:DX36"/>
    <mergeCell ref="DY36:EO36"/>
    <mergeCell ref="CR37:DG37"/>
    <mergeCell ref="DH37:DX37"/>
    <mergeCell ref="DY37:EO37"/>
    <mergeCell ref="A38:F38"/>
    <mergeCell ref="G38:X38"/>
    <mergeCell ref="Y38:AN38"/>
    <mergeCell ref="AO38:BF38"/>
    <mergeCell ref="BG38:BY38"/>
    <mergeCell ref="BZ38:CQ38"/>
    <mergeCell ref="CR38:DG38"/>
    <mergeCell ref="A37:F37"/>
    <mergeCell ref="G37:X37"/>
    <mergeCell ref="Y37:AN37"/>
    <mergeCell ref="AO37:BF37"/>
    <mergeCell ref="BG37:BY37"/>
    <mergeCell ref="BZ37:CQ37"/>
    <mergeCell ref="DH38:DX38"/>
    <mergeCell ref="DY38:EO38"/>
    <mergeCell ref="A39:F39"/>
    <mergeCell ref="G39:X39"/>
    <mergeCell ref="Y39:AN39"/>
    <mergeCell ref="AO39:BF39"/>
    <mergeCell ref="BG39:BY39"/>
    <mergeCell ref="BZ39:CQ39"/>
    <mergeCell ref="CR39:DG39"/>
    <mergeCell ref="DH39:DX39"/>
    <mergeCell ref="DY39:EO39"/>
    <mergeCell ref="A40:F40"/>
    <mergeCell ref="G40:X40"/>
    <mergeCell ref="Y40:AN40"/>
    <mergeCell ref="AO40:BF40"/>
    <mergeCell ref="BG40:BY40"/>
    <mergeCell ref="BZ40:CQ40"/>
    <mergeCell ref="CR40:DG40"/>
    <mergeCell ref="DH40:DX40"/>
    <mergeCell ref="DY40:EO40"/>
    <mergeCell ref="CR41:DG41"/>
    <mergeCell ref="DH41:DX41"/>
    <mergeCell ref="DY41:EO41"/>
    <mergeCell ref="A42:F42"/>
    <mergeCell ref="G42:X42"/>
    <mergeCell ref="Y42:AN42"/>
    <mergeCell ref="AO42:BF42"/>
    <mergeCell ref="BG42:BY42"/>
    <mergeCell ref="BZ42:CQ42"/>
    <mergeCell ref="CR42:DG42"/>
    <mergeCell ref="A41:F41"/>
    <mergeCell ref="G41:X41"/>
    <mergeCell ref="Y41:AN41"/>
    <mergeCell ref="AO41:BF41"/>
    <mergeCell ref="BG41:BY41"/>
    <mergeCell ref="BZ41:CQ41"/>
    <mergeCell ref="DH42:DX42"/>
    <mergeCell ref="DY42:EO42"/>
    <mergeCell ref="A44:X44"/>
    <mergeCell ref="Y44:AN44"/>
    <mergeCell ref="AO44:BF44"/>
    <mergeCell ref="BG44:BY44"/>
    <mergeCell ref="BZ44:CQ44"/>
    <mergeCell ref="CR44:DG44"/>
    <mergeCell ref="DH44:DX44"/>
    <mergeCell ref="DY44:EO44"/>
    <mergeCell ref="A43:F43"/>
    <mergeCell ref="G43:X43"/>
    <mergeCell ref="Y43:AN43"/>
    <mergeCell ref="AO43:BF43"/>
    <mergeCell ref="BG43:BY43"/>
    <mergeCell ref="BZ43:CQ43"/>
    <mergeCell ref="CR43:DG43"/>
    <mergeCell ref="DH43:DX43"/>
    <mergeCell ref="DY43:EO43"/>
  </mergeCells>
  <pageMargins left="0.59055118110236227" right="0.51181102362204722" top="0.78740157480314965" bottom="0.39370078740157483" header="0.19685039370078741" footer="0.19685039370078741"/>
  <pageSetup paperSize="9" scale="98" orientation="landscape" r:id="rId1"/>
  <headerFooter alignWithMargins="0"/>
  <rowBreaks count="1" manualBreakCount="1">
    <brk id="20" max="1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O280"/>
  <sheetViews>
    <sheetView topLeftCell="A8" workbookViewId="0">
      <selection activeCell="A59" sqref="A59:XFD69"/>
    </sheetView>
  </sheetViews>
  <sheetFormatPr defaultColWidth="0.85546875" defaultRowHeight="12.75"/>
  <cols>
    <col min="1" max="22" width="0.85546875" style="106" customWidth="1"/>
    <col min="23" max="23" width="2.42578125" style="106" customWidth="1"/>
    <col min="24" max="24" width="1.7109375" style="106" customWidth="1"/>
    <col min="25" max="39" width="0.85546875" style="106"/>
    <col min="40" max="40" width="4.42578125" style="106" customWidth="1"/>
    <col min="41" max="74" width="0.85546875" style="106"/>
    <col min="75" max="75" width="0.85546875" style="106" customWidth="1"/>
    <col min="76" max="240" width="0.85546875" style="106"/>
    <col min="241" max="262" width="0.85546875" style="106" customWidth="1"/>
    <col min="263" max="263" width="2.42578125" style="106" customWidth="1"/>
    <col min="264" max="264" width="1.7109375" style="106" customWidth="1"/>
    <col min="265" max="496" width="0.85546875" style="106"/>
    <col min="497" max="518" width="0.85546875" style="106" customWidth="1"/>
    <col min="519" max="519" width="2.42578125" style="106" customWidth="1"/>
    <col min="520" max="520" width="1.7109375" style="106" customWidth="1"/>
    <col min="521" max="752" width="0.85546875" style="106"/>
    <col min="753" max="774" width="0.85546875" style="106" customWidth="1"/>
    <col min="775" max="775" width="2.42578125" style="106" customWidth="1"/>
    <col min="776" max="776" width="1.7109375" style="106" customWidth="1"/>
    <col min="777" max="1008" width="0.85546875" style="106"/>
    <col min="1009" max="1030" width="0.85546875" style="106" customWidth="1"/>
    <col min="1031" max="1031" width="2.42578125" style="106" customWidth="1"/>
    <col min="1032" max="1032" width="1.7109375" style="106" customWidth="1"/>
    <col min="1033" max="1264" width="0.85546875" style="106"/>
    <col min="1265" max="1286" width="0.85546875" style="106" customWidth="1"/>
    <col min="1287" max="1287" width="2.42578125" style="106" customWidth="1"/>
    <col min="1288" max="1288" width="1.7109375" style="106" customWidth="1"/>
    <col min="1289" max="1520" width="0.85546875" style="106"/>
    <col min="1521" max="1542" width="0.85546875" style="106" customWidth="1"/>
    <col min="1543" max="1543" width="2.42578125" style="106" customWidth="1"/>
    <col min="1544" max="1544" width="1.7109375" style="106" customWidth="1"/>
    <col min="1545" max="1776" width="0.85546875" style="106"/>
    <col min="1777" max="1798" width="0.85546875" style="106" customWidth="1"/>
    <col min="1799" max="1799" width="2.42578125" style="106" customWidth="1"/>
    <col min="1800" max="1800" width="1.7109375" style="106" customWidth="1"/>
    <col min="1801" max="2032" width="0.85546875" style="106"/>
    <col min="2033" max="2054" width="0.85546875" style="106" customWidth="1"/>
    <col min="2055" max="2055" width="2.42578125" style="106" customWidth="1"/>
    <col min="2056" max="2056" width="1.7109375" style="106" customWidth="1"/>
    <col min="2057" max="2288" width="0.85546875" style="106"/>
    <col min="2289" max="2310" width="0.85546875" style="106" customWidth="1"/>
    <col min="2311" max="2311" width="2.42578125" style="106" customWidth="1"/>
    <col min="2312" max="2312" width="1.7109375" style="106" customWidth="1"/>
    <col min="2313" max="2544" width="0.85546875" style="106"/>
    <col min="2545" max="2566" width="0.85546875" style="106" customWidth="1"/>
    <col min="2567" max="2567" width="2.42578125" style="106" customWidth="1"/>
    <col min="2568" max="2568" width="1.7109375" style="106" customWidth="1"/>
    <col min="2569" max="2800" width="0.85546875" style="106"/>
    <col min="2801" max="2822" width="0.85546875" style="106" customWidth="1"/>
    <col min="2823" max="2823" width="2.42578125" style="106" customWidth="1"/>
    <col min="2824" max="2824" width="1.7109375" style="106" customWidth="1"/>
    <col min="2825" max="3056" width="0.85546875" style="106"/>
    <col min="3057" max="3078" width="0.85546875" style="106" customWidth="1"/>
    <col min="3079" max="3079" width="2.42578125" style="106" customWidth="1"/>
    <col min="3080" max="3080" width="1.7109375" style="106" customWidth="1"/>
    <col min="3081" max="3312" width="0.85546875" style="106"/>
    <col min="3313" max="3334" width="0.85546875" style="106" customWidth="1"/>
    <col min="3335" max="3335" width="2.42578125" style="106" customWidth="1"/>
    <col min="3336" max="3336" width="1.7109375" style="106" customWidth="1"/>
    <col min="3337" max="3568" width="0.85546875" style="106"/>
    <col min="3569" max="3590" width="0.85546875" style="106" customWidth="1"/>
    <col min="3591" max="3591" width="2.42578125" style="106" customWidth="1"/>
    <col min="3592" max="3592" width="1.7109375" style="106" customWidth="1"/>
    <col min="3593" max="3824" width="0.85546875" style="106"/>
    <col min="3825" max="3846" width="0.85546875" style="106" customWidth="1"/>
    <col min="3847" max="3847" width="2.42578125" style="106" customWidth="1"/>
    <col min="3848" max="3848" width="1.7109375" style="106" customWidth="1"/>
    <col min="3849" max="4080" width="0.85546875" style="106"/>
    <col min="4081" max="4102" width="0.85546875" style="106" customWidth="1"/>
    <col min="4103" max="4103" width="2.42578125" style="106" customWidth="1"/>
    <col min="4104" max="4104" width="1.7109375" style="106" customWidth="1"/>
    <col min="4105" max="4336" width="0.85546875" style="106"/>
    <col min="4337" max="4358" width="0.85546875" style="106" customWidth="1"/>
    <col min="4359" max="4359" width="2.42578125" style="106" customWidth="1"/>
    <col min="4360" max="4360" width="1.7109375" style="106" customWidth="1"/>
    <col min="4361" max="4592" width="0.85546875" style="106"/>
    <col min="4593" max="4614" width="0.85546875" style="106" customWidth="1"/>
    <col min="4615" max="4615" width="2.42578125" style="106" customWidth="1"/>
    <col min="4616" max="4616" width="1.7109375" style="106" customWidth="1"/>
    <col min="4617" max="4848" width="0.85546875" style="106"/>
    <col min="4849" max="4870" width="0.85546875" style="106" customWidth="1"/>
    <col min="4871" max="4871" width="2.42578125" style="106" customWidth="1"/>
    <col min="4872" max="4872" width="1.7109375" style="106" customWidth="1"/>
    <col min="4873" max="5104" width="0.85546875" style="106"/>
    <col min="5105" max="5126" width="0.85546875" style="106" customWidth="1"/>
    <col min="5127" max="5127" width="2.42578125" style="106" customWidth="1"/>
    <col min="5128" max="5128" width="1.7109375" style="106" customWidth="1"/>
    <col min="5129" max="5360" width="0.85546875" style="106"/>
    <col min="5361" max="5382" width="0.85546875" style="106" customWidth="1"/>
    <col min="5383" max="5383" width="2.42578125" style="106" customWidth="1"/>
    <col min="5384" max="5384" width="1.7109375" style="106" customWidth="1"/>
    <col min="5385" max="5616" width="0.85546875" style="106"/>
    <col min="5617" max="5638" width="0.85546875" style="106" customWidth="1"/>
    <col min="5639" max="5639" width="2.42578125" style="106" customWidth="1"/>
    <col min="5640" max="5640" width="1.7109375" style="106" customWidth="1"/>
    <col min="5641" max="5872" width="0.85546875" style="106"/>
    <col min="5873" max="5894" width="0.85546875" style="106" customWidth="1"/>
    <col min="5895" max="5895" width="2.42578125" style="106" customWidth="1"/>
    <col min="5896" max="5896" width="1.7109375" style="106" customWidth="1"/>
    <col min="5897" max="6128" width="0.85546875" style="106"/>
    <col min="6129" max="6150" width="0.85546875" style="106" customWidth="1"/>
    <col min="6151" max="6151" width="2.42578125" style="106" customWidth="1"/>
    <col min="6152" max="6152" width="1.7109375" style="106" customWidth="1"/>
    <col min="6153" max="6384" width="0.85546875" style="106"/>
    <col min="6385" max="6406" width="0.85546875" style="106" customWidth="1"/>
    <col min="6407" max="6407" width="2.42578125" style="106" customWidth="1"/>
    <col min="6408" max="6408" width="1.7109375" style="106" customWidth="1"/>
    <col min="6409" max="6640" width="0.85546875" style="106"/>
    <col min="6641" max="6662" width="0.85546875" style="106" customWidth="1"/>
    <col min="6663" max="6663" width="2.42578125" style="106" customWidth="1"/>
    <col min="6664" max="6664" width="1.7109375" style="106" customWidth="1"/>
    <col min="6665" max="6896" width="0.85546875" style="106"/>
    <col min="6897" max="6918" width="0.85546875" style="106" customWidth="1"/>
    <col min="6919" max="6919" width="2.42578125" style="106" customWidth="1"/>
    <col min="6920" max="6920" width="1.7109375" style="106" customWidth="1"/>
    <col min="6921" max="7152" width="0.85546875" style="106"/>
    <col min="7153" max="7174" width="0.85546875" style="106" customWidth="1"/>
    <col min="7175" max="7175" width="2.42578125" style="106" customWidth="1"/>
    <col min="7176" max="7176" width="1.7109375" style="106" customWidth="1"/>
    <col min="7177" max="7408" width="0.85546875" style="106"/>
    <col min="7409" max="7430" width="0.85546875" style="106" customWidth="1"/>
    <col min="7431" max="7431" width="2.42578125" style="106" customWidth="1"/>
    <col min="7432" max="7432" width="1.7109375" style="106" customWidth="1"/>
    <col min="7433" max="7664" width="0.85546875" style="106"/>
    <col min="7665" max="7686" width="0.85546875" style="106" customWidth="1"/>
    <col min="7687" max="7687" width="2.42578125" style="106" customWidth="1"/>
    <col min="7688" max="7688" width="1.7109375" style="106" customWidth="1"/>
    <col min="7689" max="7920" width="0.85546875" style="106"/>
    <col min="7921" max="7942" width="0.85546875" style="106" customWidth="1"/>
    <col min="7943" max="7943" width="2.42578125" style="106" customWidth="1"/>
    <col min="7944" max="7944" width="1.7109375" style="106" customWidth="1"/>
    <col min="7945" max="8176" width="0.85546875" style="106"/>
    <col min="8177" max="8198" width="0.85546875" style="106" customWidth="1"/>
    <col min="8199" max="8199" width="2.42578125" style="106" customWidth="1"/>
    <col min="8200" max="8200" width="1.7109375" style="106" customWidth="1"/>
    <col min="8201" max="8432" width="0.85546875" style="106"/>
    <col min="8433" max="8454" width="0.85546875" style="106" customWidth="1"/>
    <col min="8455" max="8455" width="2.42578125" style="106" customWidth="1"/>
    <col min="8456" max="8456" width="1.7109375" style="106" customWidth="1"/>
    <col min="8457" max="8688" width="0.85546875" style="106"/>
    <col min="8689" max="8710" width="0.85546875" style="106" customWidth="1"/>
    <col min="8711" max="8711" width="2.42578125" style="106" customWidth="1"/>
    <col min="8712" max="8712" width="1.7109375" style="106" customWidth="1"/>
    <col min="8713" max="8944" width="0.85546875" style="106"/>
    <col min="8945" max="8966" width="0.85546875" style="106" customWidth="1"/>
    <col min="8967" max="8967" width="2.42578125" style="106" customWidth="1"/>
    <col min="8968" max="8968" width="1.7109375" style="106" customWidth="1"/>
    <col min="8969" max="9200" width="0.85546875" style="106"/>
    <col min="9201" max="9222" width="0.85546875" style="106" customWidth="1"/>
    <col min="9223" max="9223" width="2.42578125" style="106" customWidth="1"/>
    <col min="9224" max="9224" width="1.7109375" style="106" customWidth="1"/>
    <col min="9225" max="9456" width="0.85546875" style="106"/>
    <col min="9457" max="9478" width="0.85546875" style="106" customWidth="1"/>
    <col min="9479" max="9479" width="2.42578125" style="106" customWidth="1"/>
    <col min="9480" max="9480" width="1.7109375" style="106" customWidth="1"/>
    <col min="9481" max="9712" width="0.85546875" style="106"/>
    <col min="9713" max="9734" width="0.85546875" style="106" customWidth="1"/>
    <col min="9735" max="9735" width="2.42578125" style="106" customWidth="1"/>
    <col min="9736" max="9736" width="1.7109375" style="106" customWidth="1"/>
    <col min="9737" max="9968" width="0.85546875" style="106"/>
    <col min="9969" max="9990" width="0.85546875" style="106" customWidth="1"/>
    <col min="9991" max="9991" width="2.42578125" style="106" customWidth="1"/>
    <col min="9992" max="9992" width="1.7109375" style="106" customWidth="1"/>
    <col min="9993" max="10224" width="0.85546875" style="106"/>
    <col min="10225" max="10246" width="0.85546875" style="106" customWidth="1"/>
    <col min="10247" max="10247" width="2.42578125" style="106" customWidth="1"/>
    <col min="10248" max="10248" width="1.7109375" style="106" customWidth="1"/>
    <col min="10249" max="10480" width="0.85546875" style="106"/>
    <col min="10481" max="10502" width="0.85546875" style="106" customWidth="1"/>
    <col min="10503" max="10503" width="2.42578125" style="106" customWidth="1"/>
    <col min="10504" max="10504" width="1.7109375" style="106" customWidth="1"/>
    <col min="10505" max="10736" width="0.85546875" style="106"/>
    <col min="10737" max="10758" width="0.85546875" style="106" customWidth="1"/>
    <col min="10759" max="10759" width="2.42578125" style="106" customWidth="1"/>
    <col min="10760" max="10760" width="1.7109375" style="106" customWidth="1"/>
    <col min="10761" max="10992" width="0.85546875" style="106"/>
    <col min="10993" max="11014" width="0.85546875" style="106" customWidth="1"/>
    <col min="11015" max="11015" width="2.42578125" style="106" customWidth="1"/>
    <col min="11016" max="11016" width="1.7109375" style="106" customWidth="1"/>
    <col min="11017" max="11248" width="0.85546875" style="106"/>
    <col min="11249" max="11270" width="0.85546875" style="106" customWidth="1"/>
    <col min="11271" max="11271" width="2.42578125" style="106" customWidth="1"/>
    <col min="11272" max="11272" width="1.7109375" style="106" customWidth="1"/>
    <col min="11273" max="11504" width="0.85546875" style="106"/>
    <col min="11505" max="11526" width="0.85546875" style="106" customWidth="1"/>
    <col min="11527" max="11527" width="2.42578125" style="106" customWidth="1"/>
    <col min="11528" max="11528" width="1.7109375" style="106" customWidth="1"/>
    <col min="11529" max="11760" width="0.85546875" style="106"/>
    <col min="11761" max="11782" width="0.85546875" style="106" customWidth="1"/>
    <col min="11783" max="11783" width="2.42578125" style="106" customWidth="1"/>
    <col min="11784" max="11784" width="1.7109375" style="106" customWidth="1"/>
    <col min="11785" max="12016" width="0.85546875" style="106"/>
    <col min="12017" max="12038" width="0.85546875" style="106" customWidth="1"/>
    <col min="12039" max="12039" width="2.42578125" style="106" customWidth="1"/>
    <col min="12040" max="12040" width="1.7109375" style="106" customWidth="1"/>
    <col min="12041" max="12272" width="0.85546875" style="106"/>
    <col min="12273" max="12294" width="0.85546875" style="106" customWidth="1"/>
    <col min="12295" max="12295" width="2.42578125" style="106" customWidth="1"/>
    <col min="12296" max="12296" width="1.7109375" style="106" customWidth="1"/>
    <col min="12297" max="12528" width="0.85546875" style="106"/>
    <col min="12529" max="12550" width="0.85546875" style="106" customWidth="1"/>
    <col min="12551" max="12551" width="2.42578125" style="106" customWidth="1"/>
    <col min="12552" max="12552" width="1.7109375" style="106" customWidth="1"/>
    <col min="12553" max="12784" width="0.85546875" style="106"/>
    <col min="12785" max="12806" width="0.85546875" style="106" customWidth="1"/>
    <col min="12807" max="12807" width="2.42578125" style="106" customWidth="1"/>
    <col min="12808" max="12808" width="1.7109375" style="106" customWidth="1"/>
    <col min="12809" max="13040" width="0.85546875" style="106"/>
    <col min="13041" max="13062" width="0.85546875" style="106" customWidth="1"/>
    <col min="13063" max="13063" width="2.42578125" style="106" customWidth="1"/>
    <col min="13064" max="13064" width="1.7109375" style="106" customWidth="1"/>
    <col min="13065" max="13296" width="0.85546875" style="106"/>
    <col min="13297" max="13318" width="0.85546875" style="106" customWidth="1"/>
    <col min="13319" max="13319" width="2.42578125" style="106" customWidth="1"/>
    <col min="13320" max="13320" width="1.7109375" style="106" customWidth="1"/>
    <col min="13321" max="13552" width="0.85546875" style="106"/>
    <col min="13553" max="13574" width="0.85546875" style="106" customWidth="1"/>
    <col min="13575" max="13575" width="2.42578125" style="106" customWidth="1"/>
    <col min="13576" max="13576" width="1.7109375" style="106" customWidth="1"/>
    <col min="13577" max="13808" width="0.85546875" style="106"/>
    <col min="13809" max="13830" width="0.85546875" style="106" customWidth="1"/>
    <col min="13831" max="13831" width="2.42578125" style="106" customWidth="1"/>
    <col min="13832" max="13832" width="1.7109375" style="106" customWidth="1"/>
    <col min="13833" max="14064" width="0.85546875" style="106"/>
    <col min="14065" max="14086" width="0.85546875" style="106" customWidth="1"/>
    <col min="14087" max="14087" width="2.42578125" style="106" customWidth="1"/>
    <col min="14088" max="14088" width="1.7109375" style="106" customWidth="1"/>
    <col min="14089" max="14320" width="0.85546875" style="106"/>
    <col min="14321" max="14342" width="0.85546875" style="106" customWidth="1"/>
    <col min="14343" max="14343" width="2.42578125" style="106" customWidth="1"/>
    <col min="14344" max="14344" width="1.7109375" style="106" customWidth="1"/>
    <col min="14345" max="14576" width="0.85546875" style="106"/>
    <col min="14577" max="14598" width="0.85546875" style="106" customWidth="1"/>
    <col min="14599" max="14599" width="2.42578125" style="106" customWidth="1"/>
    <col min="14600" max="14600" width="1.7109375" style="106" customWidth="1"/>
    <col min="14601" max="14832" width="0.85546875" style="106"/>
    <col min="14833" max="14854" width="0.85546875" style="106" customWidth="1"/>
    <col min="14855" max="14855" width="2.42578125" style="106" customWidth="1"/>
    <col min="14856" max="14856" width="1.7109375" style="106" customWidth="1"/>
    <col min="14857" max="15088" width="0.85546875" style="106"/>
    <col min="15089" max="15110" width="0.85546875" style="106" customWidth="1"/>
    <col min="15111" max="15111" width="2.42578125" style="106" customWidth="1"/>
    <col min="15112" max="15112" width="1.7109375" style="106" customWidth="1"/>
    <col min="15113" max="15344" width="0.85546875" style="106"/>
    <col min="15345" max="15366" width="0.85546875" style="106" customWidth="1"/>
    <col min="15367" max="15367" width="2.42578125" style="106" customWidth="1"/>
    <col min="15368" max="15368" width="1.7109375" style="106" customWidth="1"/>
    <col min="15369" max="15600" width="0.85546875" style="106"/>
    <col min="15601" max="15622" width="0.85546875" style="106" customWidth="1"/>
    <col min="15623" max="15623" width="2.42578125" style="106" customWidth="1"/>
    <col min="15624" max="15624" width="1.7109375" style="106" customWidth="1"/>
    <col min="15625" max="15856" width="0.85546875" style="106"/>
    <col min="15857" max="15878" width="0.85546875" style="106" customWidth="1"/>
    <col min="15879" max="15879" width="2.42578125" style="106" customWidth="1"/>
    <col min="15880" max="15880" width="1.7109375" style="106" customWidth="1"/>
    <col min="15881" max="16112" width="0.85546875" style="106"/>
    <col min="16113" max="16134" width="0.85546875" style="106" customWidth="1"/>
    <col min="16135" max="16135" width="2.42578125" style="106" customWidth="1"/>
    <col min="16136" max="16136" width="1.7109375" style="106" customWidth="1"/>
    <col min="16137" max="16384" width="0.85546875" style="106"/>
  </cols>
  <sheetData>
    <row r="1" spans="1:145" s="151" customFormat="1" ht="19.5" hidden="1" customHeight="1">
      <c r="A1" s="223" t="s">
        <v>337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</row>
    <row r="2" spans="1:145" s="151" customFormat="1" ht="15" hidden="1">
      <c r="A2" s="151" t="s">
        <v>326</v>
      </c>
      <c r="X2" s="139"/>
      <c r="Y2" s="139"/>
      <c r="Z2" s="139"/>
      <c r="AA2" s="139"/>
      <c r="AB2" s="139"/>
      <c r="AC2" s="139"/>
      <c r="AD2" s="1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</row>
    <row r="3" spans="1:145" s="109" customFormat="1" ht="10.5" hidden="1" customHeight="1"/>
    <row r="4" spans="1:145" s="153" customFormat="1" ht="45" hidden="1" customHeight="1">
      <c r="A4" s="201" t="s">
        <v>329</v>
      </c>
      <c r="B4" s="202"/>
      <c r="C4" s="202"/>
      <c r="D4" s="202"/>
      <c r="E4" s="202"/>
      <c r="F4" s="203"/>
      <c r="G4" s="201" t="s">
        <v>338</v>
      </c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3"/>
      <c r="AE4" s="201" t="s">
        <v>339</v>
      </c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3"/>
      <c r="BD4" s="201" t="s">
        <v>340</v>
      </c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3"/>
      <c r="BT4" s="234" t="s">
        <v>341</v>
      </c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6"/>
    </row>
    <row r="5" spans="1:145" s="114" customFormat="1" hidden="1">
      <c r="A5" s="204">
        <v>1</v>
      </c>
      <c r="B5" s="204"/>
      <c r="C5" s="204"/>
      <c r="D5" s="204"/>
      <c r="E5" s="204"/>
      <c r="F5" s="204"/>
      <c r="G5" s="204">
        <v>2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>
        <v>3</v>
      </c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>
        <v>4</v>
      </c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186">
        <v>5</v>
      </c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8"/>
    </row>
    <row r="6" spans="1:145" s="115" customFormat="1" ht="15" hidden="1" customHeight="1">
      <c r="A6" s="192"/>
      <c r="B6" s="192"/>
      <c r="C6" s="192"/>
      <c r="D6" s="192"/>
      <c r="E6" s="192"/>
      <c r="F6" s="192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18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20"/>
    </row>
    <row r="7" spans="1:145" s="115" customFormat="1" ht="15" hidden="1" customHeight="1">
      <c r="A7" s="192"/>
      <c r="B7" s="192"/>
      <c r="C7" s="192"/>
      <c r="D7" s="192"/>
      <c r="E7" s="192"/>
      <c r="F7" s="192"/>
      <c r="G7" s="221" t="s">
        <v>336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2"/>
      <c r="AE7" s="195" t="s">
        <v>293</v>
      </c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 t="s">
        <v>293</v>
      </c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218">
        <f>SUM(BT6)</f>
        <v>0</v>
      </c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7"/>
    </row>
    <row r="8" spans="1:145" s="109" customFormat="1" ht="12" customHeight="1"/>
    <row r="9" spans="1:145" s="151" customFormat="1" ht="14.25">
      <c r="A9" s="223" t="s">
        <v>342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</row>
    <row r="10" spans="1:145" s="151" customFormat="1" ht="15">
      <c r="A10" s="151" t="s">
        <v>326</v>
      </c>
      <c r="X10" s="139"/>
      <c r="Y10" s="139"/>
      <c r="Z10" s="139"/>
      <c r="AA10" s="139"/>
      <c r="AB10" s="139"/>
      <c r="AC10" s="139"/>
      <c r="AD10" s="139"/>
      <c r="AE10" s="239" t="s">
        <v>506</v>
      </c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</row>
    <row r="11" spans="1:145" s="109" customFormat="1" ht="10.5" customHeight="1"/>
    <row r="12" spans="1:145" s="153" customFormat="1" ht="45" customHeight="1">
      <c r="A12" s="201" t="s">
        <v>329</v>
      </c>
      <c r="B12" s="202"/>
      <c r="C12" s="202"/>
      <c r="D12" s="202"/>
      <c r="E12" s="202"/>
      <c r="F12" s="203"/>
      <c r="G12" s="201" t="s">
        <v>338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3"/>
      <c r="AE12" s="201" t="s">
        <v>343</v>
      </c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3"/>
      <c r="BD12" s="201" t="s">
        <v>340</v>
      </c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3"/>
      <c r="BT12" s="201" t="s">
        <v>344</v>
      </c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3"/>
      <c r="CJ12" s="201" t="s">
        <v>345</v>
      </c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3"/>
    </row>
    <row r="13" spans="1:145" s="114" customFormat="1">
      <c r="A13" s="204">
        <v>1</v>
      </c>
      <c r="B13" s="204"/>
      <c r="C13" s="204"/>
      <c r="D13" s="204"/>
      <c r="E13" s="204"/>
      <c r="F13" s="204"/>
      <c r="G13" s="204">
        <v>2</v>
      </c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>
        <v>3</v>
      </c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>
        <v>4</v>
      </c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>
        <v>5</v>
      </c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>
        <v>6</v>
      </c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</row>
    <row r="14" spans="1:145" s="115" customFormat="1" ht="15" customHeight="1">
      <c r="A14" s="192"/>
      <c r="B14" s="192"/>
      <c r="C14" s="192"/>
      <c r="D14" s="192"/>
      <c r="E14" s="192"/>
      <c r="F14" s="192"/>
      <c r="G14" s="193" t="s">
        <v>346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5">
        <v>500</v>
      </c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>
        <v>5</v>
      </c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>
        <v>3</v>
      </c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7">
        <v>7500</v>
      </c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</row>
    <row r="15" spans="1:145" s="115" customFormat="1" ht="15" customHeight="1">
      <c r="A15" s="192"/>
      <c r="B15" s="192"/>
      <c r="C15" s="192"/>
      <c r="D15" s="192"/>
      <c r="E15" s="192"/>
      <c r="F15" s="192"/>
      <c r="G15" s="193" t="s">
        <v>347</v>
      </c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5">
        <v>2006</v>
      </c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>
        <v>5</v>
      </c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>
        <v>2</v>
      </c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7">
        <v>22712</v>
      </c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</row>
    <row r="16" spans="1:145" s="115" customFormat="1" ht="15" customHeight="1">
      <c r="A16" s="192"/>
      <c r="B16" s="192"/>
      <c r="C16" s="192"/>
      <c r="D16" s="192"/>
      <c r="E16" s="192"/>
      <c r="F16" s="192"/>
      <c r="G16" s="193" t="s">
        <v>348</v>
      </c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5">
        <v>200</v>
      </c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>
        <v>5</v>
      </c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>
        <v>5</v>
      </c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7">
        <v>7800</v>
      </c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</row>
    <row r="17" spans="1:145" s="115" customFormat="1" ht="15" customHeight="1">
      <c r="A17" s="192"/>
      <c r="B17" s="192"/>
      <c r="C17" s="192"/>
      <c r="D17" s="192"/>
      <c r="E17" s="192"/>
      <c r="F17" s="192"/>
      <c r="G17" s="221" t="s">
        <v>336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2"/>
      <c r="AE17" s="195" t="s">
        <v>293</v>
      </c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 t="s">
        <v>293</v>
      </c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 t="s">
        <v>293</v>
      </c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7">
        <f>SUM(CJ14:DA16)</f>
        <v>38012</v>
      </c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</row>
    <row r="18" spans="1:145" s="109" customFormat="1" ht="12" customHeight="1"/>
    <row r="19" spans="1:145" s="151" customFormat="1" ht="14.25" hidden="1">
      <c r="A19" s="223" t="s">
        <v>349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</row>
    <row r="20" spans="1:145" s="151" customFormat="1" ht="14.25" hidden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</row>
    <row r="21" spans="1:145" s="151" customFormat="1" ht="14.25" hidden="1">
      <c r="A21" s="223" t="s">
        <v>350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3"/>
      <c r="DA21" s="223"/>
    </row>
    <row r="22" spans="1:145" s="151" customFormat="1" ht="15" hidden="1">
      <c r="A22" s="151" t="s">
        <v>326</v>
      </c>
      <c r="X22" s="139"/>
      <c r="Y22" s="139"/>
      <c r="Z22" s="139"/>
      <c r="AA22" s="139"/>
      <c r="AB22" s="139"/>
      <c r="AC22" s="139"/>
      <c r="AD22" s="139"/>
      <c r="AE22" s="239" t="s">
        <v>506</v>
      </c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</row>
    <row r="23" spans="1:145" s="109" customFormat="1" ht="10.5" hidden="1" customHeight="1"/>
    <row r="24" spans="1:145" s="153" customFormat="1" ht="55.5" hidden="1" customHeight="1">
      <c r="A24" s="201" t="s">
        <v>329</v>
      </c>
      <c r="B24" s="202"/>
      <c r="C24" s="202"/>
      <c r="D24" s="202"/>
      <c r="E24" s="202"/>
      <c r="F24" s="203"/>
      <c r="G24" s="201" t="s">
        <v>338</v>
      </c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3"/>
      <c r="AE24" s="201" t="s">
        <v>351</v>
      </c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3"/>
      <c r="AZ24" s="201" t="s">
        <v>352</v>
      </c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3"/>
      <c r="BR24" s="201" t="s">
        <v>353</v>
      </c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3"/>
      <c r="CJ24" s="201" t="s">
        <v>345</v>
      </c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3"/>
    </row>
    <row r="25" spans="1:145" s="114" customFormat="1" hidden="1">
      <c r="A25" s="204">
        <v>1</v>
      </c>
      <c r="B25" s="204"/>
      <c r="C25" s="204"/>
      <c r="D25" s="204"/>
      <c r="E25" s="204"/>
      <c r="F25" s="204"/>
      <c r="G25" s="204">
        <v>2</v>
      </c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>
        <v>3</v>
      </c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>
        <v>4</v>
      </c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>
        <v>5</v>
      </c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>
        <v>6</v>
      </c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</row>
    <row r="26" spans="1:145" s="115" customFormat="1" ht="26.25" hidden="1" customHeight="1">
      <c r="A26" s="192"/>
      <c r="B26" s="192"/>
      <c r="C26" s="192"/>
      <c r="D26" s="192"/>
      <c r="E26" s="192"/>
      <c r="F26" s="192"/>
      <c r="G26" s="193" t="s">
        <v>354</v>
      </c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7">
        <f>AE26*AZ26*BR26</f>
        <v>0</v>
      </c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</row>
    <row r="27" spans="1:145" s="115" customFormat="1" ht="15" hidden="1" customHeight="1">
      <c r="A27" s="192"/>
      <c r="B27" s="192"/>
      <c r="C27" s="192"/>
      <c r="D27" s="192"/>
      <c r="E27" s="192"/>
      <c r="F27" s="192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</row>
    <row r="28" spans="1:145" s="115" customFormat="1" ht="15" hidden="1" customHeight="1">
      <c r="A28" s="192"/>
      <c r="B28" s="192"/>
      <c r="C28" s="192"/>
      <c r="D28" s="192"/>
      <c r="E28" s="192"/>
      <c r="F28" s="192"/>
      <c r="G28" s="221" t="s">
        <v>336</v>
      </c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2"/>
      <c r="AE28" s="195" t="s">
        <v>293</v>
      </c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 t="s">
        <v>293</v>
      </c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 t="s">
        <v>293</v>
      </c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7">
        <f>SUM(CJ26:DA27)</f>
        <v>0</v>
      </c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</row>
    <row r="29" spans="1:145" s="115" customFormat="1" ht="15" hidden="1" customHeight="1">
      <c r="A29" s="117"/>
      <c r="B29" s="117"/>
      <c r="C29" s="117"/>
      <c r="D29" s="117"/>
      <c r="E29" s="117"/>
      <c r="F29" s="117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</row>
    <row r="30" spans="1:145" s="151" customFormat="1" ht="14.25" hidden="1">
      <c r="A30" s="223" t="s">
        <v>355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</row>
    <row r="31" spans="1:145" s="151" customFormat="1" ht="15" hidden="1">
      <c r="A31" s="151" t="s">
        <v>326</v>
      </c>
      <c r="X31" s="139"/>
      <c r="Y31" s="139"/>
      <c r="Z31" s="139"/>
      <c r="AA31" s="139"/>
      <c r="AB31" s="139"/>
      <c r="AC31" s="139"/>
      <c r="AD31" s="1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</row>
    <row r="32" spans="1:145" s="109" customFormat="1" ht="10.5" hidden="1" customHeight="1"/>
    <row r="33" spans="1:145" s="153" customFormat="1" ht="48" hidden="1" customHeight="1">
      <c r="A33" s="201" t="s">
        <v>329</v>
      </c>
      <c r="B33" s="202"/>
      <c r="C33" s="202"/>
      <c r="D33" s="202"/>
      <c r="E33" s="202"/>
      <c r="F33" s="203"/>
      <c r="G33" s="201" t="s">
        <v>338</v>
      </c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3"/>
      <c r="AE33" s="201" t="s">
        <v>356</v>
      </c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3"/>
      <c r="AZ33" s="201" t="s">
        <v>352</v>
      </c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3"/>
      <c r="BR33" s="201" t="s">
        <v>357</v>
      </c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3"/>
      <c r="CJ33" s="201" t="s">
        <v>345</v>
      </c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3"/>
    </row>
    <row r="34" spans="1:145" s="114" customFormat="1" hidden="1">
      <c r="A34" s="204">
        <v>1</v>
      </c>
      <c r="B34" s="204"/>
      <c r="C34" s="204"/>
      <c r="D34" s="204"/>
      <c r="E34" s="204"/>
      <c r="F34" s="204"/>
      <c r="G34" s="204">
        <v>2</v>
      </c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>
        <v>3</v>
      </c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>
        <v>4</v>
      </c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>
        <v>5</v>
      </c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>
        <v>6</v>
      </c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</row>
    <row r="35" spans="1:145" s="115" customFormat="1" ht="30.75" hidden="1" customHeight="1">
      <c r="A35" s="192"/>
      <c r="B35" s="192"/>
      <c r="C35" s="192"/>
      <c r="D35" s="192"/>
      <c r="E35" s="192"/>
      <c r="F35" s="192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>
        <f>AE35*AZ35*BR35</f>
        <v>0</v>
      </c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</row>
    <row r="36" spans="1:145" s="115" customFormat="1" ht="15" hidden="1" customHeight="1">
      <c r="A36" s="192"/>
      <c r="B36" s="192"/>
      <c r="C36" s="192"/>
      <c r="D36" s="192"/>
      <c r="E36" s="192"/>
      <c r="F36" s="192"/>
      <c r="G36" s="221" t="s">
        <v>336</v>
      </c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2"/>
      <c r="AE36" s="195" t="s">
        <v>293</v>
      </c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 t="s">
        <v>293</v>
      </c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 t="s">
        <v>293</v>
      </c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7">
        <f>SUM(CJ35)</f>
        <v>0</v>
      </c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</row>
    <row r="37" spans="1:145" s="115" customFormat="1" ht="15" customHeight="1">
      <c r="A37" s="117"/>
      <c r="B37" s="117"/>
      <c r="C37" s="117"/>
      <c r="D37" s="117"/>
      <c r="E37" s="117"/>
      <c r="F37" s="117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</row>
    <row r="38" spans="1:145" s="151" customFormat="1" ht="39.75" customHeight="1">
      <c r="A38" s="205" t="s">
        <v>358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205"/>
      <c r="CS38" s="205"/>
      <c r="CT38" s="205"/>
      <c r="CU38" s="205"/>
      <c r="CV38" s="205"/>
      <c r="CW38" s="205"/>
      <c r="CX38" s="205"/>
      <c r="CY38" s="205"/>
      <c r="CZ38" s="205"/>
      <c r="DA38" s="205"/>
    </row>
    <row r="39" spans="1:145" s="151" customFormat="1" ht="15">
      <c r="A39" s="151" t="s">
        <v>326</v>
      </c>
      <c r="X39" s="139"/>
      <c r="Y39" s="139"/>
      <c r="Z39" s="139"/>
      <c r="AA39" s="139"/>
      <c r="AB39" s="139"/>
      <c r="AC39" s="139"/>
      <c r="AD39" s="139"/>
      <c r="AE39" s="239" t="s">
        <v>535</v>
      </c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</row>
    <row r="40" spans="1:145" s="109" customFormat="1" ht="10.5" customHeight="1"/>
    <row r="41" spans="1:145" s="109" customFormat="1" ht="55.5" customHeight="1">
      <c r="A41" s="201" t="s">
        <v>329</v>
      </c>
      <c r="B41" s="202"/>
      <c r="C41" s="202"/>
      <c r="D41" s="202"/>
      <c r="E41" s="202"/>
      <c r="F41" s="203"/>
      <c r="G41" s="201" t="s">
        <v>359</v>
      </c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3"/>
      <c r="BW41" s="201" t="s">
        <v>360</v>
      </c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3"/>
      <c r="CM41" s="201" t="s">
        <v>361</v>
      </c>
      <c r="CN41" s="202"/>
      <c r="CO41" s="202"/>
      <c r="CP41" s="202"/>
      <c r="CQ41" s="202"/>
      <c r="CR41" s="202"/>
      <c r="CS41" s="202"/>
      <c r="CT41" s="202"/>
      <c r="CU41" s="202"/>
      <c r="CV41" s="202"/>
      <c r="CW41" s="202"/>
      <c r="CX41" s="202"/>
      <c r="CY41" s="202"/>
      <c r="CZ41" s="202"/>
      <c r="DA41" s="203"/>
    </row>
    <row r="42" spans="1:145">
      <c r="A42" s="204">
        <v>1</v>
      </c>
      <c r="B42" s="204"/>
      <c r="C42" s="204"/>
      <c r="D42" s="204"/>
      <c r="E42" s="204"/>
      <c r="F42" s="204"/>
      <c r="G42" s="204">
        <v>2</v>
      </c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>
        <v>3</v>
      </c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>
        <v>4</v>
      </c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</row>
    <row r="43" spans="1:145" s="109" customFormat="1" ht="15" customHeight="1">
      <c r="A43" s="192" t="s">
        <v>141</v>
      </c>
      <c r="B43" s="192"/>
      <c r="C43" s="192"/>
      <c r="D43" s="192"/>
      <c r="E43" s="192"/>
      <c r="F43" s="192"/>
      <c r="G43" s="155"/>
      <c r="H43" s="213" t="s">
        <v>362</v>
      </c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4"/>
      <c r="BW43" s="195" t="s">
        <v>293</v>
      </c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4">
        <f>CM44</f>
        <v>13139.08476821192</v>
      </c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</row>
    <row r="44" spans="1:145" ht="12.75" customHeight="1">
      <c r="A44" s="255" t="s">
        <v>363</v>
      </c>
      <c r="B44" s="256"/>
      <c r="C44" s="256"/>
      <c r="D44" s="256"/>
      <c r="E44" s="256"/>
      <c r="F44" s="257"/>
      <c r="G44" s="121"/>
      <c r="H44" s="261" t="s">
        <v>332</v>
      </c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2"/>
      <c r="BW44" s="306">
        <f>CM44*100/22</f>
        <v>59723.112582781461</v>
      </c>
      <c r="BX44" s="307"/>
      <c r="BY44" s="307"/>
      <c r="BZ44" s="307"/>
      <c r="CA44" s="307"/>
      <c r="CB44" s="307"/>
      <c r="CC44" s="307"/>
      <c r="CD44" s="307"/>
      <c r="CE44" s="307"/>
      <c r="CF44" s="307"/>
      <c r="CG44" s="307"/>
      <c r="CH44" s="307"/>
      <c r="CI44" s="307"/>
      <c r="CJ44" s="307"/>
      <c r="CK44" s="307"/>
      <c r="CL44" s="308"/>
      <c r="CM44" s="306">
        <f>DE56/30.2*22</f>
        <v>13139.08476821192</v>
      </c>
      <c r="CN44" s="307"/>
      <c r="CO44" s="307"/>
      <c r="CP44" s="307"/>
      <c r="CQ44" s="307"/>
      <c r="CR44" s="307"/>
      <c r="CS44" s="307"/>
      <c r="CT44" s="307"/>
      <c r="CU44" s="307"/>
      <c r="CV44" s="307"/>
      <c r="CW44" s="307"/>
      <c r="CX44" s="307"/>
      <c r="CY44" s="307"/>
      <c r="CZ44" s="307"/>
      <c r="DA44" s="308"/>
    </row>
    <row r="45" spans="1:145" ht="12.75" customHeight="1">
      <c r="A45" s="258"/>
      <c r="B45" s="259"/>
      <c r="C45" s="259"/>
      <c r="D45" s="259"/>
      <c r="E45" s="259"/>
      <c r="F45" s="260"/>
      <c r="G45" s="122"/>
      <c r="H45" s="269" t="s">
        <v>364</v>
      </c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70"/>
      <c r="BW45" s="309"/>
      <c r="BX45" s="310"/>
      <c r="BY45" s="310"/>
      <c r="BZ45" s="310"/>
      <c r="CA45" s="310"/>
      <c r="CB45" s="310"/>
      <c r="CC45" s="310"/>
      <c r="CD45" s="310"/>
      <c r="CE45" s="310"/>
      <c r="CF45" s="310"/>
      <c r="CG45" s="310"/>
      <c r="CH45" s="310"/>
      <c r="CI45" s="310"/>
      <c r="CJ45" s="310"/>
      <c r="CK45" s="310"/>
      <c r="CL45" s="311"/>
      <c r="CM45" s="309"/>
      <c r="CN45" s="310"/>
      <c r="CO45" s="310"/>
      <c r="CP45" s="310"/>
      <c r="CQ45" s="310"/>
      <c r="CR45" s="310"/>
      <c r="CS45" s="310"/>
      <c r="CT45" s="310"/>
      <c r="CU45" s="310"/>
      <c r="CV45" s="310"/>
      <c r="CW45" s="310"/>
      <c r="CX45" s="310"/>
      <c r="CY45" s="310"/>
      <c r="CZ45" s="310"/>
      <c r="DA45" s="311"/>
    </row>
    <row r="46" spans="1:145" ht="13.5" customHeight="1">
      <c r="A46" s="192" t="s">
        <v>365</v>
      </c>
      <c r="B46" s="192"/>
      <c r="C46" s="192"/>
      <c r="D46" s="192"/>
      <c r="E46" s="192"/>
      <c r="F46" s="192"/>
      <c r="G46" s="155"/>
      <c r="H46" s="253" t="s">
        <v>366</v>
      </c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</row>
    <row r="47" spans="1:145" ht="26.25" customHeight="1">
      <c r="A47" s="192" t="s">
        <v>367</v>
      </c>
      <c r="B47" s="192"/>
      <c r="C47" s="192"/>
      <c r="D47" s="192"/>
      <c r="E47" s="192"/>
      <c r="F47" s="192"/>
      <c r="G47" s="155"/>
      <c r="H47" s="253" t="s">
        <v>368</v>
      </c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V47" s="25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</row>
    <row r="48" spans="1:145" ht="26.25" customHeight="1">
      <c r="A48" s="192" t="s">
        <v>116</v>
      </c>
      <c r="B48" s="192"/>
      <c r="C48" s="192"/>
      <c r="D48" s="192"/>
      <c r="E48" s="192"/>
      <c r="F48" s="192"/>
      <c r="G48" s="155"/>
      <c r="H48" s="213" t="s">
        <v>369</v>
      </c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4"/>
      <c r="BW48" s="194" t="s">
        <v>293</v>
      </c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>
        <f>CM49+CM52</f>
        <v>1851.4164900662252</v>
      </c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</row>
    <row r="49" spans="1:132" ht="12.75" customHeight="1">
      <c r="A49" s="255" t="s">
        <v>370</v>
      </c>
      <c r="B49" s="256"/>
      <c r="C49" s="256"/>
      <c r="D49" s="256"/>
      <c r="E49" s="256"/>
      <c r="F49" s="257"/>
      <c r="G49" s="121"/>
      <c r="H49" s="261" t="s">
        <v>332</v>
      </c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2"/>
      <c r="BW49" s="306">
        <f>BW44</f>
        <v>59723.112582781461</v>
      </c>
      <c r="BX49" s="307"/>
      <c r="BY49" s="307"/>
      <c r="BZ49" s="307"/>
      <c r="CA49" s="307"/>
      <c r="CB49" s="307"/>
      <c r="CC49" s="307"/>
      <c r="CD49" s="307"/>
      <c r="CE49" s="307"/>
      <c r="CF49" s="307"/>
      <c r="CG49" s="307"/>
      <c r="CH49" s="307"/>
      <c r="CI49" s="307"/>
      <c r="CJ49" s="307"/>
      <c r="CK49" s="307"/>
      <c r="CL49" s="308"/>
      <c r="CM49" s="306">
        <f>DE56/30.2*2.9</f>
        <v>1731.9702649006622</v>
      </c>
      <c r="CN49" s="307"/>
      <c r="CO49" s="307"/>
      <c r="CP49" s="307"/>
      <c r="CQ49" s="307"/>
      <c r="CR49" s="307"/>
      <c r="CS49" s="307"/>
      <c r="CT49" s="307"/>
      <c r="CU49" s="307"/>
      <c r="CV49" s="307"/>
      <c r="CW49" s="307"/>
      <c r="CX49" s="307"/>
      <c r="CY49" s="307"/>
      <c r="CZ49" s="307"/>
      <c r="DA49" s="308"/>
    </row>
    <row r="50" spans="1:132" ht="25.5" customHeight="1">
      <c r="A50" s="258"/>
      <c r="B50" s="259"/>
      <c r="C50" s="259"/>
      <c r="D50" s="259"/>
      <c r="E50" s="259"/>
      <c r="F50" s="260"/>
      <c r="G50" s="122"/>
      <c r="H50" s="269" t="s">
        <v>371</v>
      </c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70"/>
      <c r="BW50" s="309"/>
      <c r="BX50" s="310"/>
      <c r="BY50" s="310"/>
      <c r="BZ50" s="310"/>
      <c r="CA50" s="310"/>
      <c r="CB50" s="310"/>
      <c r="CC50" s="310"/>
      <c r="CD50" s="310"/>
      <c r="CE50" s="310"/>
      <c r="CF50" s="310"/>
      <c r="CG50" s="310"/>
      <c r="CH50" s="310"/>
      <c r="CI50" s="310"/>
      <c r="CJ50" s="310"/>
      <c r="CK50" s="310"/>
      <c r="CL50" s="311"/>
      <c r="CM50" s="309"/>
      <c r="CN50" s="310"/>
      <c r="CO50" s="310"/>
      <c r="CP50" s="310"/>
      <c r="CQ50" s="310"/>
      <c r="CR50" s="310"/>
      <c r="CS50" s="310"/>
      <c r="CT50" s="310"/>
      <c r="CU50" s="310"/>
      <c r="CV50" s="310"/>
      <c r="CW50" s="310"/>
      <c r="CX50" s="310"/>
      <c r="CY50" s="310"/>
      <c r="CZ50" s="310"/>
      <c r="DA50" s="311"/>
    </row>
    <row r="51" spans="1:132" ht="26.25" customHeight="1">
      <c r="A51" s="192" t="s">
        <v>372</v>
      </c>
      <c r="B51" s="192"/>
      <c r="C51" s="192"/>
      <c r="D51" s="192"/>
      <c r="E51" s="192"/>
      <c r="F51" s="192"/>
      <c r="G51" s="155"/>
      <c r="H51" s="253" t="s">
        <v>373</v>
      </c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3"/>
      <c r="BR51" s="253"/>
      <c r="BS51" s="253"/>
      <c r="BT51" s="253"/>
      <c r="BU51" s="253"/>
      <c r="BV51" s="25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</row>
    <row r="52" spans="1:132" ht="27" customHeight="1">
      <c r="A52" s="192" t="s">
        <v>374</v>
      </c>
      <c r="B52" s="192"/>
      <c r="C52" s="192"/>
      <c r="D52" s="192"/>
      <c r="E52" s="192"/>
      <c r="F52" s="192"/>
      <c r="G52" s="155"/>
      <c r="H52" s="253" t="s">
        <v>375</v>
      </c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4"/>
      <c r="BW52" s="194">
        <f>BW49</f>
        <v>59723.112582781461</v>
      </c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>
        <f>DE56/30.2*0.2</f>
        <v>119.44622516556292</v>
      </c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</row>
    <row r="53" spans="1:132" ht="27" customHeight="1">
      <c r="A53" s="192" t="s">
        <v>376</v>
      </c>
      <c r="B53" s="192"/>
      <c r="C53" s="192"/>
      <c r="D53" s="192"/>
      <c r="E53" s="192"/>
      <c r="F53" s="192"/>
      <c r="G53" s="155"/>
      <c r="H53" s="253" t="s">
        <v>377</v>
      </c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3"/>
      <c r="BV53" s="25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</row>
    <row r="54" spans="1:132" ht="27" customHeight="1">
      <c r="A54" s="192" t="s">
        <v>378</v>
      </c>
      <c r="B54" s="192"/>
      <c r="C54" s="192"/>
      <c r="D54" s="192"/>
      <c r="E54" s="192"/>
      <c r="F54" s="192"/>
      <c r="G54" s="155"/>
      <c r="H54" s="253" t="s">
        <v>377</v>
      </c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</row>
    <row r="55" spans="1:132" ht="26.25" customHeight="1">
      <c r="A55" s="192" t="s">
        <v>142</v>
      </c>
      <c r="B55" s="192"/>
      <c r="C55" s="192"/>
      <c r="D55" s="192"/>
      <c r="E55" s="192"/>
      <c r="F55" s="192"/>
      <c r="G55" s="155"/>
      <c r="H55" s="213" t="s">
        <v>379</v>
      </c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3"/>
      <c r="BR55" s="213"/>
      <c r="BS55" s="213"/>
      <c r="BT55" s="213"/>
      <c r="BU55" s="213"/>
      <c r="BV55" s="214"/>
      <c r="BW55" s="194">
        <f>BW52</f>
        <v>59723.112582781461</v>
      </c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>
        <f>DE56/30.2*5.1</f>
        <v>3045.8787417218541</v>
      </c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</row>
    <row r="56" spans="1:132" ht="13.5" customHeight="1">
      <c r="A56" s="192"/>
      <c r="B56" s="192"/>
      <c r="C56" s="192"/>
      <c r="D56" s="192"/>
      <c r="E56" s="192"/>
      <c r="F56" s="192"/>
      <c r="G56" s="233" t="s">
        <v>336</v>
      </c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  <c r="BT56" s="221"/>
      <c r="BU56" s="221"/>
      <c r="BV56" s="222"/>
      <c r="BW56" s="195" t="s">
        <v>293</v>
      </c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4">
        <f>CM44+CM49+CM52+CM55</f>
        <v>18036.379999999997</v>
      </c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E56" s="249">
        <v>18036.38</v>
      </c>
      <c r="DF56" s="249"/>
      <c r="DG56" s="249"/>
      <c r="DH56" s="249"/>
      <c r="DI56" s="249"/>
      <c r="DJ56" s="249"/>
      <c r="DK56" s="249"/>
      <c r="DL56" s="249"/>
      <c r="DM56" s="249"/>
      <c r="DN56" s="249"/>
      <c r="DO56" s="249"/>
      <c r="DP56" s="249"/>
      <c r="DQ56" s="249"/>
      <c r="DR56" s="249"/>
      <c r="DS56" s="249"/>
      <c r="DT56" s="249"/>
      <c r="DU56" s="249"/>
      <c r="DV56" s="249"/>
      <c r="DW56" s="249"/>
      <c r="DX56" s="249"/>
      <c r="DY56" s="249"/>
      <c r="DZ56" s="249"/>
      <c r="EA56" s="249"/>
      <c r="EB56" s="249"/>
    </row>
    <row r="57" spans="1:132" s="109" customFormat="1" ht="3" customHeight="1"/>
    <row r="58" spans="1:132" s="107" customFormat="1" ht="48" customHeight="1">
      <c r="A58" s="250" t="s">
        <v>380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</row>
    <row r="59" spans="1:132" s="109" customFormat="1" ht="12" hidden="1" customHeight="1"/>
    <row r="60" spans="1:132" s="151" customFormat="1" ht="14.25" hidden="1">
      <c r="A60" s="223" t="s">
        <v>436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  <c r="BZ60" s="223"/>
      <c r="CA60" s="223"/>
      <c r="CB60" s="223"/>
      <c r="CC60" s="223"/>
      <c r="CD60" s="223"/>
      <c r="CE60" s="223"/>
      <c r="CF60" s="223"/>
      <c r="CG60" s="223"/>
      <c r="CH60" s="223"/>
      <c r="CI60" s="223"/>
      <c r="CJ60" s="223"/>
      <c r="CK60" s="223"/>
      <c r="CL60" s="223"/>
      <c r="CM60" s="223"/>
      <c r="CN60" s="223"/>
      <c r="CO60" s="223"/>
      <c r="CP60" s="223"/>
      <c r="CQ60" s="223"/>
      <c r="CR60" s="223"/>
      <c r="CS60" s="223"/>
      <c r="CT60" s="223"/>
      <c r="CU60" s="223"/>
      <c r="CV60" s="223"/>
      <c r="CW60" s="223"/>
      <c r="CX60" s="223"/>
      <c r="CY60" s="223"/>
      <c r="CZ60" s="223"/>
      <c r="DA60" s="223"/>
    </row>
    <row r="61" spans="1:132" s="109" customFormat="1" ht="6" hidden="1" customHeight="1"/>
    <row r="62" spans="1:132" s="151" customFormat="1" ht="14.25" hidden="1">
      <c r="A62" s="151" t="s">
        <v>326</v>
      </c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2"/>
      <c r="BH62" s="252"/>
      <c r="BI62" s="252"/>
      <c r="BJ62" s="252"/>
      <c r="BK62" s="252"/>
      <c r="BL62" s="252"/>
      <c r="BM62" s="252"/>
      <c r="BN62" s="252"/>
      <c r="BO62" s="252"/>
      <c r="BP62" s="252"/>
      <c r="BQ62" s="252"/>
      <c r="BR62" s="252"/>
      <c r="BS62" s="252"/>
      <c r="BT62" s="252"/>
      <c r="BU62" s="252"/>
      <c r="BV62" s="252"/>
      <c r="BW62" s="252"/>
      <c r="BX62" s="252"/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2"/>
      <c r="CK62" s="252"/>
      <c r="CL62" s="252"/>
      <c r="CM62" s="252"/>
      <c r="CN62" s="252"/>
      <c r="CO62" s="252"/>
      <c r="CP62" s="252"/>
      <c r="CQ62" s="252"/>
      <c r="CR62" s="252"/>
      <c r="CS62" s="252"/>
      <c r="CT62" s="252"/>
      <c r="CU62" s="252"/>
      <c r="CV62" s="252"/>
      <c r="CW62" s="252"/>
      <c r="CX62" s="252"/>
      <c r="CY62" s="252"/>
      <c r="CZ62" s="252"/>
      <c r="DA62" s="252"/>
    </row>
    <row r="63" spans="1:132" s="151" customFormat="1" ht="6" hidden="1" customHeight="1"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</row>
    <row r="64" spans="1:132" s="109" customFormat="1" ht="10.5" hidden="1" customHeight="1"/>
    <row r="65" spans="1:105" s="153" customFormat="1" ht="45" hidden="1" customHeight="1">
      <c r="A65" s="201" t="s">
        <v>329</v>
      </c>
      <c r="B65" s="202"/>
      <c r="C65" s="202"/>
      <c r="D65" s="202"/>
      <c r="E65" s="202"/>
      <c r="F65" s="202"/>
      <c r="G65" s="203"/>
      <c r="H65" s="201" t="s">
        <v>11</v>
      </c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3"/>
      <c r="BD65" s="201" t="s">
        <v>381</v>
      </c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3"/>
      <c r="BT65" s="201" t="s">
        <v>382</v>
      </c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3"/>
      <c r="CJ65" s="201" t="s">
        <v>383</v>
      </c>
      <c r="CK65" s="202"/>
      <c r="CL65" s="202"/>
      <c r="CM65" s="202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202"/>
      <c r="DA65" s="203"/>
    </row>
    <row r="66" spans="1:105" s="114" customFormat="1" hidden="1">
      <c r="A66" s="204">
        <v>1</v>
      </c>
      <c r="B66" s="204"/>
      <c r="C66" s="204"/>
      <c r="D66" s="204"/>
      <c r="E66" s="204"/>
      <c r="F66" s="204"/>
      <c r="G66" s="204"/>
      <c r="H66" s="204">
        <v>2</v>
      </c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>
        <v>3</v>
      </c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>
        <v>4</v>
      </c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>
        <v>5</v>
      </c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</row>
    <row r="67" spans="1:105" s="115" customFormat="1" ht="15" hidden="1" customHeight="1">
      <c r="A67" s="192"/>
      <c r="B67" s="192"/>
      <c r="C67" s="192"/>
      <c r="D67" s="192"/>
      <c r="E67" s="192"/>
      <c r="F67" s="192"/>
      <c r="G67" s="192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</row>
    <row r="68" spans="1:105" s="115" customFormat="1" ht="15" hidden="1" customHeight="1">
      <c r="A68" s="192"/>
      <c r="B68" s="192"/>
      <c r="C68" s="192"/>
      <c r="D68" s="192"/>
      <c r="E68" s="192"/>
      <c r="F68" s="192"/>
      <c r="G68" s="192"/>
      <c r="H68" s="221" t="s">
        <v>336</v>
      </c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221"/>
      <c r="AX68" s="221"/>
      <c r="AY68" s="221"/>
      <c r="AZ68" s="221"/>
      <c r="BA68" s="221"/>
      <c r="BB68" s="221"/>
      <c r="BC68" s="222"/>
      <c r="BD68" s="195" t="s">
        <v>293</v>
      </c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 t="s">
        <v>293</v>
      </c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</row>
    <row r="69" spans="1:105" ht="12" hidden="1" customHeight="1"/>
    <row r="70" spans="1:105" s="151" customFormat="1" ht="14.25" hidden="1">
      <c r="A70" s="223" t="s">
        <v>384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23"/>
      <c r="CI70" s="223"/>
      <c r="CJ70" s="223"/>
      <c r="CK70" s="223"/>
      <c r="CL70" s="223"/>
      <c r="CM70" s="223"/>
      <c r="CN70" s="223"/>
      <c r="CO70" s="223"/>
      <c r="CP70" s="223"/>
      <c r="CQ70" s="223"/>
      <c r="CR70" s="223"/>
      <c r="CS70" s="223"/>
      <c r="CT70" s="223"/>
      <c r="CU70" s="223"/>
      <c r="CV70" s="223"/>
      <c r="CW70" s="223"/>
      <c r="CX70" s="223"/>
      <c r="CY70" s="223"/>
      <c r="CZ70" s="223"/>
      <c r="DA70" s="223"/>
    </row>
    <row r="71" spans="1:105" s="109" customFormat="1" ht="16.5" hidden="1" customHeight="1"/>
    <row r="72" spans="1:105" s="151" customFormat="1" ht="15" hidden="1">
      <c r="A72" s="151" t="s">
        <v>326</v>
      </c>
      <c r="X72" s="239" t="s">
        <v>482</v>
      </c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39"/>
      <c r="BP72" s="239"/>
      <c r="BQ72" s="239"/>
      <c r="BR72" s="239"/>
      <c r="BS72" s="239"/>
      <c r="BT72" s="239"/>
      <c r="BU72" s="239"/>
      <c r="BV72" s="239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39"/>
      <c r="CN72" s="239"/>
      <c r="CO72" s="23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</row>
    <row r="73" spans="1:105" s="151" customFormat="1" ht="6" hidden="1" customHeight="1"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</row>
    <row r="74" spans="1:105" s="109" customFormat="1" ht="10.5" hidden="1" customHeight="1"/>
    <row r="75" spans="1:105" s="153" customFormat="1" ht="55.5" hidden="1" customHeight="1">
      <c r="A75" s="201" t="s">
        <v>329</v>
      </c>
      <c r="B75" s="202"/>
      <c r="C75" s="202"/>
      <c r="D75" s="202"/>
      <c r="E75" s="202"/>
      <c r="F75" s="202"/>
      <c r="G75" s="203"/>
      <c r="H75" s="201" t="s">
        <v>385</v>
      </c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3"/>
      <c r="BD75" s="201" t="s">
        <v>386</v>
      </c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3"/>
      <c r="BT75" s="201" t="s">
        <v>387</v>
      </c>
      <c r="BU75" s="202"/>
      <c r="BV75" s="202"/>
      <c r="BW75" s="202"/>
      <c r="BX75" s="202"/>
      <c r="BY75" s="202"/>
      <c r="BZ75" s="202"/>
      <c r="CA75" s="202"/>
      <c r="CB75" s="202"/>
      <c r="CC75" s="202"/>
      <c r="CD75" s="203"/>
      <c r="CE75" s="201" t="s">
        <v>388</v>
      </c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  <c r="CX75" s="202"/>
      <c r="CY75" s="202"/>
      <c r="CZ75" s="202"/>
      <c r="DA75" s="203"/>
    </row>
    <row r="76" spans="1:105" s="114" customFormat="1" hidden="1">
      <c r="A76" s="204">
        <v>1</v>
      </c>
      <c r="B76" s="204"/>
      <c r="C76" s="204"/>
      <c r="D76" s="204"/>
      <c r="E76" s="204"/>
      <c r="F76" s="204"/>
      <c r="G76" s="204"/>
      <c r="H76" s="204">
        <v>2</v>
      </c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>
        <v>3</v>
      </c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>
        <v>4</v>
      </c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>
        <v>5</v>
      </c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</row>
    <row r="77" spans="1:105" s="115" customFormat="1" ht="15" hidden="1" customHeight="1">
      <c r="A77" s="192"/>
      <c r="B77" s="192"/>
      <c r="C77" s="192"/>
      <c r="D77" s="192"/>
      <c r="E77" s="192"/>
      <c r="F77" s="192"/>
      <c r="G77" s="192"/>
      <c r="H77" s="193" t="s">
        <v>389</v>
      </c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227"/>
      <c r="BE77" s="227"/>
      <c r="BF77" s="227"/>
      <c r="BG77" s="227"/>
      <c r="BH77" s="227"/>
      <c r="BI77" s="227"/>
      <c r="BJ77" s="227"/>
      <c r="BK77" s="227"/>
      <c r="BL77" s="227"/>
      <c r="BM77" s="227"/>
      <c r="BN77" s="227"/>
      <c r="BO77" s="227"/>
      <c r="BP77" s="227"/>
      <c r="BQ77" s="227"/>
      <c r="BR77" s="227"/>
      <c r="BS77" s="227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</row>
    <row r="78" spans="1:105" s="115" customFormat="1" ht="15" hidden="1" customHeight="1">
      <c r="A78" s="192"/>
      <c r="B78" s="192"/>
      <c r="C78" s="192"/>
      <c r="D78" s="192"/>
      <c r="E78" s="192"/>
      <c r="F78" s="192"/>
      <c r="G78" s="192"/>
      <c r="H78" s="193" t="s">
        <v>440</v>
      </c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</row>
    <row r="79" spans="1:105" s="115" customFormat="1" ht="15" hidden="1" customHeight="1">
      <c r="A79" s="192"/>
      <c r="B79" s="192"/>
      <c r="C79" s="192"/>
      <c r="D79" s="192"/>
      <c r="E79" s="192"/>
      <c r="F79" s="192"/>
      <c r="G79" s="192"/>
      <c r="H79" s="232" t="s">
        <v>441</v>
      </c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</row>
    <row r="80" spans="1:105" s="115" customFormat="1" ht="15" hidden="1" customHeight="1">
      <c r="A80" s="192"/>
      <c r="B80" s="192"/>
      <c r="C80" s="192"/>
      <c r="D80" s="192"/>
      <c r="E80" s="192"/>
      <c r="F80" s="192"/>
      <c r="G80" s="192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7"/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</row>
    <row r="81" spans="1:105" s="115" customFormat="1" ht="15" hidden="1" customHeight="1">
      <c r="A81" s="192"/>
      <c r="B81" s="192"/>
      <c r="C81" s="192"/>
      <c r="D81" s="192"/>
      <c r="E81" s="192"/>
      <c r="F81" s="192"/>
      <c r="G81" s="192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</row>
    <row r="82" spans="1:105" s="115" customFormat="1" ht="15" hidden="1" customHeight="1">
      <c r="A82" s="192"/>
      <c r="B82" s="192"/>
      <c r="C82" s="192"/>
      <c r="D82" s="192"/>
      <c r="E82" s="192"/>
      <c r="F82" s="192"/>
      <c r="G82" s="192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5"/>
      <c r="BU82" s="195"/>
      <c r="BV82" s="195"/>
      <c r="BW82" s="195"/>
      <c r="BX82" s="195"/>
      <c r="BY82" s="195"/>
      <c r="BZ82" s="195"/>
      <c r="CA82" s="195"/>
      <c r="CB82" s="195"/>
      <c r="CC82" s="195"/>
      <c r="CD82" s="195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  <c r="CW82" s="198"/>
      <c r="CX82" s="198"/>
      <c r="CY82" s="198"/>
      <c r="CZ82" s="198"/>
      <c r="DA82" s="198"/>
    </row>
    <row r="83" spans="1:105" s="115" customFormat="1" ht="15" hidden="1" customHeight="1">
      <c r="A83" s="192"/>
      <c r="B83" s="192"/>
      <c r="C83" s="192"/>
      <c r="D83" s="192"/>
      <c r="E83" s="192"/>
      <c r="F83" s="192"/>
      <c r="G83" s="192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5"/>
      <c r="BU83" s="195"/>
      <c r="BV83" s="195"/>
      <c r="BW83" s="195"/>
      <c r="BX83" s="195"/>
      <c r="BY83" s="195"/>
      <c r="BZ83" s="195"/>
      <c r="CA83" s="195"/>
      <c r="CB83" s="195"/>
      <c r="CC83" s="195"/>
      <c r="CD83" s="195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</row>
    <row r="84" spans="1:105" s="115" customFormat="1" ht="15" hidden="1" customHeight="1">
      <c r="A84" s="192"/>
      <c r="B84" s="192"/>
      <c r="C84" s="192"/>
      <c r="D84" s="192"/>
      <c r="E84" s="192"/>
      <c r="F84" s="192"/>
      <c r="G84" s="192"/>
      <c r="H84" s="221" t="s">
        <v>336</v>
      </c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  <c r="AW84" s="221"/>
      <c r="AX84" s="221"/>
      <c r="AY84" s="221"/>
      <c r="AZ84" s="221"/>
      <c r="BA84" s="221"/>
      <c r="BB84" s="221"/>
      <c r="BC84" s="222"/>
      <c r="BD84" s="195"/>
      <c r="BE84" s="195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5"/>
      <c r="BR84" s="195"/>
      <c r="BS84" s="195"/>
      <c r="BT84" s="195" t="s">
        <v>293</v>
      </c>
      <c r="BU84" s="195"/>
      <c r="BV84" s="195"/>
      <c r="BW84" s="195"/>
      <c r="BX84" s="195"/>
      <c r="BY84" s="195"/>
      <c r="BZ84" s="195"/>
      <c r="CA84" s="195"/>
      <c r="CB84" s="195"/>
      <c r="CC84" s="195"/>
      <c r="CD84" s="195"/>
      <c r="CE84" s="197">
        <f>SUM(CE77:DA78)</f>
        <v>0</v>
      </c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</row>
    <row r="85" spans="1:105" s="115" customFormat="1" ht="15" hidden="1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</row>
    <row r="86" spans="1:105" s="115" customFormat="1" ht="15" hidden="1" customHeight="1">
      <c r="A86" s="151" t="s">
        <v>326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239" t="s">
        <v>390</v>
      </c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39"/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39"/>
      <c r="BP86" s="239"/>
      <c r="BQ86" s="239"/>
      <c r="BR86" s="239"/>
      <c r="BS86" s="239"/>
      <c r="BT86" s="239"/>
      <c r="BU86" s="239"/>
      <c r="BV86" s="239"/>
      <c r="BW86" s="239"/>
      <c r="BX86" s="239"/>
      <c r="BY86" s="239"/>
      <c r="BZ86" s="239"/>
      <c r="CA86" s="239"/>
      <c r="CB86" s="239"/>
      <c r="CC86" s="239"/>
      <c r="CD86" s="239"/>
      <c r="CE86" s="239"/>
      <c r="CF86" s="239"/>
      <c r="CG86" s="239"/>
      <c r="CH86" s="239"/>
      <c r="CI86" s="239"/>
      <c r="CJ86" s="239"/>
      <c r="CK86" s="239"/>
      <c r="CL86" s="239"/>
      <c r="CM86" s="239"/>
      <c r="CN86" s="239"/>
      <c r="CO86" s="239"/>
      <c r="CP86" s="239"/>
      <c r="CQ86" s="239"/>
      <c r="CR86" s="239"/>
      <c r="CS86" s="239"/>
      <c r="CT86" s="239"/>
      <c r="CU86" s="239"/>
      <c r="CV86" s="239"/>
      <c r="CW86" s="239"/>
      <c r="CX86" s="239"/>
      <c r="CY86" s="239"/>
      <c r="CZ86" s="239"/>
      <c r="DA86" s="239"/>
    </row>
    <row r="87" spans="1:105" s="115" customFormat="1" ht="15" hidden="1" customHeight="1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</row>
    <row r="88" spans="1:105" s="115" customFormat="1" ht="15" hidden="1" customHeight="1">
      <c r="A88" s="244" t="s">
        <v>327</v>
      </c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5" t="s">
        <v>6</v>
      </c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5"/>
      <c r="BP88" s="245"/>
      <c r="BQ88" s="245"/>
      <c r="BR88" s="245"/>
      <c r="BS88" s="245"/>
      <c r="BT88" s="245"/>
      <c r="BU88" s="245"/>
      <c r="BV88" s="245"/>
      <c r="BW88" s="245"/>
      <c r="BX88" s="245"/>
      <c r="BY88" s="245"/>
      <c r="BZ88" s="245"/>
      <c r="CA88" s="245"/>
      <c r="CB88" s="245"/>
      <c r="CC88" s="245"/>
      <c r="CD88" s="245"/>
      <c r="CE88" s="245"/>
      <c r="CF88" s="245"/>
      <c r="CG88" s="245"/>
      <c r="CH88" s="245"/>
      <c r="CI88" s="245"/>
      <c r="CJ88" s="245"/>
      <c r="CK88" s="245"/>
      <c r="CL88" s="245"/>
      <c r="CM88" s="245"/>
      <c r="CN88" s="245"/>
      <c r="CO88" s="245"/>
      <c r="CP88" s="245"/>
      <c r="CQ88" s="245"/>
      <c r="CR88" s="245"/>
      <c r="CS88" s="245"/>
      <c r="CT88" s="245"/>
      <c r="CU88" s="245"/>
      <c r="CV88" s="245"/>
      <c r="CW88" s="245"/>
      <c r="CX88" s="245"/>
      <c r="CY88" s="245"/>
      <c r="CZ88" s="245"/>
      <c r="DA88" s="245"/>
    </row>
    <row r="89" spans="1:105" s="115" customFormat="1" ht="15" hidden="1" customHeigh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</row>
    <row r="90" spans="1:105" s="115" customFormat="1" ht="51.75" hidden="1" customHeight="1">
      <c r="A90" s="201" t="s">
        <v>329</v>
      </c>
      <c r="B90" s="202"/>
      <c r="C90" s="202"/>
      <c r="D90" s="202"/>
      <c r="E90" s="202"/>
      <c r="F90" s="202"/>
      <c r="G90" s="203"/>
      <c r="H90" s="201" t="s">
        <v>385</v>
      </c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3"/>
      <c r="BD90" s="201" t="s">
        <v>386</v>
      </c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3"/>
      <c r="BT90" s="246" t="s">
        <v>391</v>
      </c>
      <c r="BU90" s="247"/>
      <c r="BV90" s="247"/>
      <c r="BW90" s="247"/>
      <c r="BX90" s="247"/>
      <c r="BY90" s="247"/>
      <c r="BZ90" s="247"/>
      <c r="CA90" s="247"/>
      <c r="CB90" s="247"/>
      <c r="CC90" s="247"/>
      <c r="CD90" s="248"/>
      <c r="CE90" s="201" t="s">
        <v>392</v>
      </c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3"/>
    </row>
    <row r="91" spans="1:105" s="115" customFormat="1" ht="15" hidden="1" customHeight="1">
      <c r="A91" s="204">
        <v>1</v>
      </c>
      <c r="B91" s="204"/>
      <c r="C91" s="204"/>
      <c r="D91" s="204"/>
      <c r="E91" s="204"/>
      <c r="F91" s="204"/>
      <c r="G91" s="204"/>
      <c r="H91" s="204">
        <v>2</v>
      </c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>
        <v>3</v>
      </c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>
        <v>4</v>
      </c>
      <c r="BU91" s="204"/>
      <c r="BV91" s="204"/>
      <c r="BW91" s="204"/>
      <c r="BX91" s="204"/>
      <c r="BY91" s="204"/>
      <c r="BZ91" s="204"/>
      <c r="CA91" s="204"/>
      <c r="CB91" s="204"/>
      <c r="CC91" s="204"/>
      <c r="CD91" s="204"/>
      <c r="CE91" s="204">
        <v>5</v>
      </c>
      <c r="CF91" s="204"/>
      <c r="CG91" s="204"/>
      <c r="CH91" s="204"/>
      <c r="CI91" s="204"/>
      <c r="CJ91" s="204"/>
      <c r="CK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</row>
    <row r="92" spans="1:105" s="115" customFormat="1" ht="15" hidden="1" customHeight="1">
      <c r="A92" s="240" t="s">
        <v>393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1"/>
      <c r="AY92" s="241"/>
      <c r="AZ92" s="241"/>
      <c r="BA92" s="241"/>
      <c r="BB92" s="241"/>
      <c r="BC92" s="241"/>
      <c r="BD92" s="241"/>
      <c r="BE92" s="241"/>
      <c r="BF92" s="241"/>
      <c r="BG92" s="241"/>
      <c r="BH92" s="241"/>
      <c r="BI92" s="241"/>
      <c r="BJ92" s="241"/>
      <c r="BK92" s="241"/>
      <c r="BL92" s="241"/>
      <c r="BM92" s="241"/>
      <c r="BN92" s="241"/>
      <c r="BO92" s="241"/>
      <c r="BP92" s="241"/>
      <c r="BQ92" s="241"/>
      <c r="BR92" s="241"/>
      <c r="BS92" s="241"/>
      <c r="BT92" s="241"/>
      <c r="BU92" s="241"/>
      <c r="BV92" s="241"/>
      <c r="BW92" s="241"/>
      <c r="BX92" s="241"/>
      <c r="BY92" s="241"/>
      <c r="BZ92" s="241"/>
      <c r="CA92" s="241"/>
      <c r="CB92" s="241"/>
      <c r="CC92" s="241"/>
      <c r="CD92" s="241"/>
      <c r="CE92" s="242">
        <f>CE93</f>
        <v>0</v>
      </c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2"/>
      <c r="CX92" s="242"/>
      <c r="CY92" s="242"/>
      <c r="CZ92" s="242"/>
      <c r="DA92" s="243"/>
    </row>
    <row r="93" spans="1:105" s="115" customFormat="1" ht="15" hidden="1" customHeight="1">
      <c r="A93" s="192"/>
      <c r="B93" s="192"/>
      <c r="C93" s="192"/>
      <c r="D93" s="192"/>
      <c r="E93" s="192"/>
      <c r="F93" s="192"/>
      <c r="G93" s="192"/>
      <c r="H93" s="193" t="s">
        <v>394</v>
      </c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7">
        <f>BD93*BT93</f>
        <v>0</v>
      </c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</row>
    <row r="94" spans="1:105" s="115" customFormat="1" ht="15" hidden="1" customHeight="1">
      <c r="A94" s="192"/>
      <c r="B94" s="192"/>
      <c r="C94" s="192"/>
      <c r="D94" s="192"/>
      <c r="E94" s="192"/>
      <c r="F94" s="192"/>
      <c r="G94" s="192"/>
      <c r="H94" s="221" t="s">
        <v>336</v>
      </c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  <c r="AW94" s="221"/>
      <c r="AX94" s="221"/>
      <c r="AY94" s="221"/>
      <c r="AZ94" s="221"/>
      <c r="BA94" s="221"/>
      <c r="BB94" s="221"/>
      <c r="BC94" s="222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 t="s">
        <v>293</v>
      </c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7">
        <f>CE92</f>
        <v>0</v>
      </c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</row>
    <row r="95" spans="1:105" s="115" customFormat="1" ht="15" customHeigh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</row>
    <row r="96" spans="1:105" s="115" customFormat="1" ht="15" customHeight="1">
      <c r="A96" s="151" t="s">
        <v>326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239" t="s">
        <v>395</v>
      </c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239"/>
      <c r="BK96" s="239"/>
      <c r="BL96" s="239"/>
      <c r="BM96" s="239"/>
      <c r="BN96" s="239"/>
      <c r="BO96" s="239"/>
      <c r="BP96" s="239"/>
      <c r="BQ96" s="239"/>
      <c r="BR96" s="239"/>
      <c r="BS96" s="239"/>
      <c r="BT96" s="239"/>
      <c r="BU96" s="239"/>
      <c r="BV96" s="239"/>
      <c r="BW96" s="239"/>
      <c r="BX96" s="239"/>
      <c r="BY96" s="239"/>
      <c r="BZ96" s="239"/>
      <c r="CA96" s="239"/>
      <c r="CB96" s="239"/>
      <c r="CC96" s="239"/>
      <c r="CD96" s="239"/>
      <c r="CE96" s="239"/>
      <c r="CF96" s="239"/>
      <c r="CG96" s="239"/>
      <c r="CH96" s="239"/>
      <c r="CI96" s="239"/>
      <c r="CJ96" s="239"/>
      <c r="CK96" s="239"/>
      <c r="CL96" s="239"/>
      <c r="CM96" s="239"/>
      <c r="CN96" s="239"/>
      <c r="CO96" s="239"/>
      <c r="CP96" s="239"/>
      <c r="CQ96" s="239"/>
      <c r="CR96" s="239"/>
      <c r="CS96" s="239"/>
      <c r="CT96" s="239"/>
      <c r="CU96" s="239"/>
      <c r="CV96" s="239"/>
      <c r="CW96" s="239"/>
      <c r="CX96" s="239"/>
      <c r="CY96" s="239"/>
      <c r="CZ96" s="239"/>
      <c r="DA96" s="239"/>
    </row>
    <row r="97" spans="1:105" s="115" customFormat="1" ht="15" customHeight="1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</row>
    <row r="98" spans="1:105" s="115" customFormat="1" ht="15" customHeight="1">
      <c r="A98" s="244" t="s">
        <v>327</v>
      </c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5" t="s">
        <v>6</v>
      </c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5"/>
      <c r="BI98" s="245"/>
      <c r="BJ98" s="245"/>
      <c r="BK98" s="245"/>
      <c r="BL98" s="245"/>
      <c r="BM98" s="245"/>
      <c r="BN98" s="245"/>
      <c r="BO98" s="245"/>
      <c r="BP98" s="245"/>
      <c r="BQ98" s="245"/>
      <c r="BR98" s="245"/>
      <c r="BS98" s="245"/>
      <c r="BT98" s="245"/>
      <c r="BU98" s="245"/>
      <c r="BV98" s="245"/>
      <c r="BW98" s="245"/>
      <c r="BX98" s="245"/>
      <c r="BY98" s="245"/>
      <c r="BZ98" s="245"/>
      <c r="CA98" s="245"/>
      <c r="CB98" s="245"/>
      <c r="CC98" s="245"/>
      <c r="CD98" s="245"/>
      <c r="CE98" s="245"/>
      <c r="CF98" s="245"/>
      <c r="CG98" s="245"/>
      <c r="CH98" s="245"/>
      <c r="CI98" s="245"/>
      <c r="CJ98" s="245"/>
      <c r="CK98" s="245"/>
      <c r="CL98" s="245"/>
      <c r="CM98" s="245"/>
      <c r="CN98" s="245"/>
      <c r="CO98" s="245"/>
      <c r="CP98" s="245"/>
      <c r="CQ98" s="245"/>
      <c r="CR98" s="245"/>
      <c r="CS98" s="245"/>
      <c r="CT98" s="245"/>
      <c r="CU98" s="245"/>
      <c r="CV98" s="245"/>
      <c r="CW98" s="245"/>
      <c r="CX98" s="245"/>
      <c r="CY98" s="245"/>
      <c r="CZ98" s="245"/>
      <c r="DA98" s="245"/>
    </row>
    <row r="99" spans="1:105" s="115" customFormat="1" ht="15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</row>
    <row r="100" spans="1:105" s="115" customFormat="1" ht="39" customHeight="1">
      <c r="A100" s="201" t="s">
        <v>329</v>
      </c>
      <c r="B100" s="202"/>
      <c r="C100" s="202"/>
      <c r="D100" s="202"/>
      <c r="E100" s="202"/>
      <c r="F100" s="202"/>
      <c r="G100" s="203"/>
      <c r="H100" s="201" t="s">
        <v>385</v>
      </c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3"/>
      <c r="BD100" s="246" t="s">
        <v>396</v>
      </c>
      <c r="BE100" s="247"/>
      <c r="BF100" s="247"/>
      <c r="BG100" s="247"/>
      <c r="BH100" s="247"/>
      <c r="BI100" s="247"/>
      <c r="BJ100" s="247"/>
      <c r="BK100" s="247"/>
      <c r="BL100" s="247"/>
      <c r="BM100" s="247"/>
      <c r="BN100" s="247"/>
      <c r="BO100" s="247"/>
      <c r="BP100" s="247"/>
      <c r="BQ100" s="247"/>
      <c r="BR100" s="247"/>
      <c r="BS100" s="248"/>
      <c r="BT100" s="246" t="s">
        <v>397</v>
      </c>
      <c r="BU100" s="247"/>
      <c r="BV100" s="247"/>
      <c r="BW100" s="247"/>
      <c r="BX100" s="247"/>
      <c r="BY100" s="247"/>
      <c r="BZ100" s="247"/>
      <c r="CA100" s="247"/>
      <c r="CB100" s="247"/>
      <c r="CC100" s="247"/>
      <c r="CD100" s="248"/>
      <c r="CE100" s="201" t="s">
        <v>398</v>
      </c>
      <c r="CF100" s="202"/>
      <c r="CG100" s="202"/>
      <c r="CH100" s="202"/>
      <c r="CI100" s="202"/>
      <c r="CJ100" s="202"/>
      <c r="CK100" s="202"/>
      <c r="CL100" s="202"/>
      <c r="CM100" s="202"/>
      <c r="CN100" s="202"/>
      <c r="CO100" s="202"/>
      <c r="CP100" s="202"/>
      <c r="CQ100" s="202"/>
      <c r="CR100" s="202"/>
      <c r="CS100" s="202"/>
      <c r="CT100" s="202"/>
      <c r="CU100" s="202"/>
      <c r="CV100" s="202"/>
      <c r="CW100" s="202"/>
      <c r="CX100" s="202"/>
      <c r="CY100" s="202"/>
      <c r="CZ100" s="202"/>
      <c r="DA100" s="203"/>
    </row>
    <row r="101" spans="1:105" s="115" customFormat="1" ht="15" customHeight="1">
      <c r="A101" s="204">
        <v>1</v>
      </c>
      <c r="B101" s="204"/>
      <c r="C101" s="204"/>
      <c r="D101" s="204"/>
      <c r="E101" s="204"/>
      <c r="F101" s="204"/>
      <c r="G101" s="204"/>
      <c r="H101" s="204">
        <v>2</v>
      </c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>
        <v>3</v>
      </c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>
        <v>4</v>
      </c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>
        <v>5</v>
      </c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</row>
    <row r="102" spans="1:105" s="115" customFormat="1" ht="15" customHeight="1">
      <c r="A102" s="240" t="s">
        <v>393</v>
      </c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41"/>
      <c r="AP102" s="241"/>
      <c r="AQ102" s="241"/>
      <c r="AR102" s="241"/>
      <c r="AS102" s="241"/>
      <c r="AT102" s="241"/>
      <c r="AU102" s="241"/>
      <c r="AV102" s="241"/>
      <c r="AW102" s="241"/>
      <c r="AX102" s="241"/>
      <c r="AY102" s="241"/>
      <c r="AZ102" s="241"/>
      <c r="BA102" s="241"/>
      <c r="BB102" s="241"/>
      <c r="BC102" s="241"/>
      <c r="BD102" s="241"/>
      <c r="BE102" s="241"/>
      <c r="BF102" s="241"/>
      <c r="BG102" s="241"/>
      <c r="BH102" s="241"/>
      <c r="BI102" s="241"/>
      <c r="BJ102" s="241"/>
      <c r="BK102" s="241"/>
      <c r="BL102" s="241"/>
      <c r="BM102" s="241"/>
      <c r="BN102" s="241"/>
      <c r="BO102" s="241"/>
      <c r="BP102" s="241"/>
      <c r="BQ102" s="241"/>
      <c r="BR102" s="241"/>
      <c r="BS102" s="241"/>
      <c r="BT102" s="241"/>
      <c r="BU102" s="241"/>
      <c r="BV102" s="241"/>
      <c r="BW102" s="241"/>
      <c r="BX102" s="241"/>
      <c r="BY102" s="241"/>
      <c r="BZ102" s="241"/>
      <c r="CA102" s="241"/>
      <c r="CB102" s="241"/>
      <c r="CC102" s="241"/>
      <c r="CD102" s="241"/>
      <c r="CE102" s="242">
        <f>CE103</f>
        <v>500</v>
      </c>
      <c r="CF102" s="242"/>
      <c r="CG102" s="242"/>
      <c r="CH102" s="242"/>
      <c r="CI102" s="242"/>
      <c r="CJ102" s="242"/>
      <c r="CK102" s="242"/>
      <c r="CL102" s="242"/>
      <c r="CM102" s="242"/>
      <c r="CN102" s="242"/>
      <c r="CO102" s="242"/>
      <c r="CP102" s="242"/>
      <c r="CQ102" s="242"/>
      <c r="CR102" s="242"/>
      <c r="CS102" s="242"/>
      <c r="CT102" s="242"/>
      <c r="CU102" s="242"/>
      <c r="CV102" s="242"/>
      <c r="CW102" s="242"/>
      <c r="CX102" s="242"/>
      <c r="CY102" s="242"/>
      <c r="CZ102" s="242"/>
      <c r="DA102" s="243"/>
    </row>
    <row r="103" spans="1:105" s="115" customFormat="1" ht="24.75" customHeight="1">
      <c r="A103" s="192"/>
      <c r="B103" s="192"/>
      <c r="C103" s="192"/>
      <c r="D103" s="192"/>
      <c r="E103" s="192"/>
      <c r="F103" s="192"/>
      <c r="G103" s="192"/>
      <c r="H103" s="193" t="s">
        <v>592</v>
      </c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7">
        <v>500</v>
      </c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197"/>
      <c r="CS103" s="197"/>
      <c r="CT103" s="197"/>
      <c r="CU103" s="197"/>
      <c r="CV103" s="197"/>
      <c r="CW103" s="197"/>
      <c r="CX103" s="197"/>
      <c r="CY103" s="197"/>
      <c r="CZ103" s="197"/>
      <c r="DA103" s="197"/>
    </row>
    <row r="104" spans="1:105" s="115" customFormat="1" ht="15" customHeight="1">
      <c r="A104" s="192"/>
      <c r="B104" s="192"/>
      <c r="C104" s="192"/>
      <c r="D104" s="192"/>
      <c r="E104" s="192"/>
      <c r="F104" s="192"/>
      <c r="G104" s="192"/>
      <c r="H104" s="221" t="s">
        <v>336</v>
      </c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1"/>
      <c r="AS104" s="221"/>
      <c r="AT104" s="221"/>
      <c r="AU104" s="221"/>
      <c r="AV104" s="221"/>
      <c r="AW104" s="221"/>
      <c r="AX104" s="221"/>
      <c r="AY104" s="221"/>
      <c r="AZ104" s="221"/>
      <c r="BA104" s="221"/>
      <c r="BB104" s="221"/>
      <c r="BC104" s="222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 t="s">
        <v>293</v>
      </c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7">
        <f>CE103</f>
        <v>500</v>
      </c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</row>
    <row r="105" spans="1:105" s="115" customFormat="1" ht="15" customHeight="1">
      <c r="A105" s="117"/>
      <c r="B105" s="117"/>
      <c r="C105" s="117"/>
      <c r="D105" s="117"/>
      <c r="E105" s="117"/>
      <c r="F105" s="117"/>
      <c r="G105" s="117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</row>
    <row r="106" spans="1:105" s="151" customFormat="1" ht="15" hidden="1">
      <c r="A106" s="151" t="s">
        <v>326</v>
      </c>
      <c r="X106" s="239" t="s">
        <v>400</v>
      </c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39"/>
      <c r="BE106" s="239"/>
      <c r="BF106" s="239"/>
      <c r="BG106" s="239"/>
      <c r="BH106" s="239"/>
      <c r="BI106" s="239"/>
      <c r="BJ106" s="239"/>
      <c r="BK106" s="239"/>
      <c r="BL106" s="239"/>
      <c r="BM106" s="239"/>
      <c r="BN106" s="239"/>
      <c r="BO106" s="239"/>
      <c r="BP106" s="239"/>
      <c r="BQ106" s="239"/>
      <c r="BR106" s="239"/>
      <c r="BS106" s="239"/>
      <c r="BT106" s="239"/>
      <c r="BU106" s="239"/>
      <c r="BV106" s="239"/>
      <c r="BW106" s="239"/>
      <c r="BX106" s="239"/>
      <c r="BY106" s="239"/>
      <c r="BZ106" s="239"/>
      <c r="CA106" s="239"/>
      <c r="CB106" s="239"/>
      <c r="CC106" s="239"/>
      <c r="CD106" s="239"/>
      <c r="CE106" s="239"/>
      <c r="CF106" s="239"/>
      <c r="CG106" s="239"/>
      <c r="CH106" s="239"/>
      <c r="CI106" s="239"/>
      <c r="CJ106" s="239"/>
      <c r="CK106" s="239"/>
      <c r="CL106" s="239"/>
      <c r="CM106" s="239"/>
      <c r="CN106" s="239"/>
      <c r="CO106" s="239"/>
      <c r="CP106" s="239"/>
      <c r="CQ106" s="239"/>
      <c r="CR106" s="239"/>
      <c r="CS106" s="239"/>
      <c r="CT106" s="239"/>
      <c r="CU106" s="239"/>
      <c r="CV106" s="239"/>
      <c r="CW106" s="239"/>
      <c r="CX106" s="239"/>
      <c r="CY106" s="239"/>
      <c r="CZ106" s="239"/>
      <c r="DA106" s="239"/>
    </row>
    <row r="107" spans="1:105" s="151" customFormat="1" ht="6" hidden="1" customHeight="1"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</row>
    <row r="108" spans="1:105" s="109" customFormat="1" ht="10.5" hidden="1" customHeight="1"/>
    <row r="109" spans="1:105" s="153" customFormat="1" ht="55.5" hidden="1" customHeight="1">
      <c r="A109" s="201" t="s">
        <v>329</v>
      </c>
      <c r="B109" s="202"/>
      <c r="C109" s="202"/>
      <c r="D109" s="202"/>
      <c r="E109" s="202"/>
      <c r="F109" s="202"/>
      <c r="G109" s="203"/>
      <c r="H109" s="201" t="s">
        <v>385</v>
      </c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3"/>
      <c r="BD109" s="201" t="s">
        <v>386</v>
      </c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2"/>
      <c r="BQ109" s="202"/>
      <c r="BR109" s="202"/>
      <c r="BS109" s="203"/>
      <c r="BT109" s="201" t="s">
        <v>387</v>
      </c>
      <c r="BU109" s="202"/>
      <c r="BV109" s="202"/>
      <c r="BW109" s="202"/>
      <c r="BX109" s="202"/>
      <c r="BY109" s="202"/>
      <c r="BZ109" s="202"/>
      <c r="CA109" s="202"/>
      <c r="CB109" s="202"/>
      <c r="CC109" s="202"/>
      <c r="CD109" s="203"/>
      <c r="CE109" s="201" t="s">
        <v>388</v>
      </c>
      <c r="CF109" s="202"/>
      <c r="CG109" s="202"/>
      <c r="CH109" s="202"/>
      <c r="CI109" s="202"/>
      <c r="CJ109" s="202"/>
      <c r="CK109" s="202"/>
      <c r="CL109" s="202"/>
      <c r="CM109" s="202"/>
      <c r="CN109" s="202"/>
      <c r="CO109" s="202"/>
      <c r="CP109" s="202"/>
      <c r="CQ109" s="202"/>
      <c r="CR109" s="202"/>
      <c r="CS109" s="202"/>
      <c r="CT109" s="202"/>
      <c r="CU109" s="202"/>
      <c r="CV109" s="202"/>
      <c r="CW109" s="202"/>
      <c r="CX109" s="202"/>
      <c r="CY109" s="202"/>
      <c r="CZ109" s="202"/>
      <c r="DA109" s="203"/>
    </row>
    <row r="110" spans="1:105" s="114" customFormat="1" hidden="1">
      <c r="A110" s="204">
        <v>1</v>
      </c>
      <c r="B110" s="204"/>
      <c r="C110" s="204"/>
      <c r="D110" s="204"/>
      <c r="E110" s="204"/>
      <c r="F110" s="204"/>
      <c r="G110" s="204"/>
      <c r="H110" s="204">
        <v>2</v>
      </c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>
        <v>3</v>
      </c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>
        <v>4</v>
      </c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>
        <v>5</v>
      </c>
      <c r="CF110" s="204"/>
      <c r="CG110" s="204"/>
      <c r="CH110" s="204"/>
      <c r="CI110" s="204"/>
      <c r="CJ110" s="204"/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</row>
    <row r="111" spans="1:105" s="115" customFormat="1" ht="15" hidden="1" customHeight="1">
      <c r="A111" s="192"/>
      <c r="B111" s="192"/>
      <c r="C111" s="192"/>
      <c r="D111" s="192"/>
      <c r="E111" s="192"/>
      <c r="F111" s="192"/>
      <c r="G111" s="192"/>
      <c r="H111" s="193" t="s">
        <v>483</v>
      </c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98"/>
      <c r="CP111" s="198"/>
      <c r="CQ111" s="198"/>
      <c r="CR111" s="198"/>
      <c r="CS111" s="198"/>
      <c r="CT111" s="198"/>
      <c r="CU111" s="198"/>
      <c r="CV111" s="198"/>
      <c r="CW111" s="198"/>
      <c r="CX111" s="198"/>
      <c r="CY111" s="198"/>
      <c r="CZ111" s="198"/>
      <c r="DA111" s="198"/>
    </row>
    <row r="112" spans="1:105" s="115" customFormat="1" ht="15" hidden="1" customHeight="1">
      <c r="A112" s="192"/>
      <c r="B112" s="192"/>
      <c r="C112" s="192"/>
      <c r="D112" s="192"/>
      <c r="E112" s="192"/>
      <c r="F112" s="192"/>
      <c r="G112" s="192"/>
      <c r="H112" s="232" t="s">
        <v>484</v>
      </c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232"/>
      <c r="AM112" s="232"/>
      <c r="AN112" s="232"/>
      <c r="AO112" s="232"/>
      <c r="AP112" s="232"/>
      <c r="AQ112" s="232"/>
      <c r="AR112" s="232"/>
      <c r="AS112" s="232"/>
      <c r="AT112" s="232"/>
      <c r="AU112" s="232"/>
      <c r="AV112" s="232"/>
      <c r="AW112" s="232"/>
      <c r="AX112" s="232"/>
      <c r="AY112" s="232"/>
      <c r="AZ112" s="232"/>
      <c r="BA112" s="232"/>
      <c r="BB112" s="232"/>
      <c r="BC112" s="232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</row>
    <row r="113" spans="1:105" s="115" customFormat="1" ht="15" hidden="1" customHeight="1">
      <c r="A113" s="192"/>
      <c r="B113" s="192"/>
      <c r="C113" s="192"/>
      <c r="D113" s="192"/>
      <c r="E113" s="192"/>
      <c r="F113" s="192"/>
      <c r="G113" s="192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7">
        <f t="shared" ref="BD113:BD120" si="0">CE113*100/2.2</f>
        <v>0</v>
      </c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8"/>
      <c r="CF113" s="198"/>
      <c r="CG113" s="198"/>
      <c r="CH113" s="198"/>
      <c r="CI113" s="198"/>
      <c r="CJ113" s="198"/>
      <c r="CK113" s="198"/>
      <c r="CL113" s="198"/>
      <c r="CM113" s="198"/>
      <c r="CN113" s="198"/>
      <c r="CO113" s="198"/>
      <c r="CP113" s="198"/>
      <c r="CQ113" s="198"/>
      <c r="CR113" s="198"/>
      <c r="CS113" s="198"/>
      <c r="CT113" s="198"/>
      <c r="CU113" s="198"/>
      <c r="CV113" s="198"/>
      <c r="CW113" s="198"/>
      <c r="CX113" s="198"/>
      <c r="CY113" s="198"/>
      <c r="CZ113" s="198"/>
      <c r="DA113" s="198"/>
    </row>
    <row r="114" spans="1:105" s="115" customFormat="1" ht="15" hidden="1" customHeight="1">
      <c r="A114" s="192"/>
      <c r="B114" s="192"/>
      <c r="C114" s="192"/>
      <c r="D114" s="192"/>
      <c r="E114" s="192"/>
      <c r="F114" s="192"/>
      <c r="G114" s="192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7">
        <f t="shared" si="0"/>
        <v>0</v>
      </c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</row>
    <row r="115" spans="1:105" s="115" customFormat="1" ht="15" hidden="1" customHeight="1">
      <c r="A115" s="192"/>
      <c r="B115" s="192"/>
      <c r="C115" s="192"/>
      <c r="D115" s="192"/>
      <c r="E115" s="192"/>
      <c r="F115" s="192"/>
      <c r="G115" s="192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7">
        <f t="shared" si="0"/>
        <v>0</v>
      </c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  <c r="CW115" s="198"/>
      <c r="CX115" s="198"/>
      <c r="CY115" s="198"/>
      <c r="CZ115" s="198"/>
      <c r="DA115" s="198"/>
    </row>
    <row r="116" spans="1:105" s="115" customFormat="1" ht="15" hidden="1" customHeight="1">
      <c r="A116" s="192"/>
      <c r="B116" s="192"/>
      <c r="C116" s="192"/>
      <c r="D116" s="192"/>
      <c r="E116" s="192"/>
      <c r="F116" s="192"/>
      <c r="G116" s="192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7">
        <f t="shared" si="0"/>
        <v>0</v>
      </c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5"/>
      <c r="BU116" s="195"/>
      <c r="BV116" s="195"/>
      <c r="BW116" s="195"/>
      <c r="BX116" s="195"/>
      <c r="BY116" s="195"/>
      <c r="BZ116" s="195"/>
      <c r="CA116" s="195"/>
      <c r="CB116" s="195"/>
      <c r="CC116" s="195"/>
      <c r="CD116" s="195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  <c r="CW116" s="198"/>
      <c r="CX116" s="198"/>
      <c r="CY116" s="198"/>
      <c r="CZ116" s="198"/>
      <c r="DA116" s="198"/>
    </row>
    <row r="117" spans="1:105" s="115" customFormat="1" ht="15" hidden="1" customHeight="1">
      <c r="A117" s="192"/>
      <c r="B117" s="192"/>
      <c r="C117" s="192"/>
      <c r="D117" s="192"/>
      <c r="E117" s="192"/>
      <c r="F117" s="192"/>
      <c r="G117" s="192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7">
        <f t="shared" si="0"/>
        <v>0</v>
      </c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  <c r="CW117" s="198"/>
      <c r="CX117" s="198"/>
      <c r="CY117" s="198"/>
      <c r="CZ117" s="198"/>
      <c r="DA117" s="198"/>
    </row>
    <row r="118" spans="1:105" s="115" customFormat="1" ht="15" hidden="1" customHeight="1">
      <c r="A118" s="192"/>
      <c r="B118" s="192"/>
      <c r="C118" s="192"/>
      <c r="D118" s="192"/>
      <c r="E118" s="192"/>
      <c r="F118" s="192"/>
      <c r="G118" s="192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7">
        <f t="shared" si="0"/>
        <v>0</v>
      </c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5"/>
      <c r="BU118" s="195"/>
      <c r="BV118" s="195"/>
      <c r="BW118" s="195"/>
      <c r="BX118" s="195"/>
      <c r="BY118" s="195"/>
      <c r="BZ118" s="195"/>
      <c r="CA118" s="195"/>
      <c r="CB118" s="195"/>
      <c r="CC118" s="195"/>
      <c r="CD118" s="195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  <c r="CW118" s="198"/>
      <c r="CX118" s="198"/>
      <c r="CY118" s="198"/>
      <c r="CZ118" s="198"/>
      <c r="DA118" s="198"/>
    </row>
    <row r="119" spans="1:105" s="115" customFormat="1" ht="15" hidden="1" customHeight="1">
      <c r="A119" s="192"/>
      <c r="B119" s="192"/>
      <c r="C119" s="192"/>
      <c r="D119" s="192"/>
      <c r="E119" s="192"/>
      <c r="F119" s="192"/>
      <c r="G119" s="192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7">
        <f t="shared" si="0"/>
        <v>0</v>
      </c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8"/>
      <c r="CF119" s="198"/>
      <c r="CG119" s="198"/>
      <c r="CH119" s="198"/>
      <c r="CI119" s="198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  <c r="CW119" s="198"/>
      <c r="CX119" s="198"/>
      <c r="CY119" s="198"/>
      <c r="CZ119" s="198"/>
      <c r="DA119" s="198"/>
    </row>
    <row r="120" spans="1:105" s="115" customFormat="1" ht="15" hidden="1" customHeight="1">
      <c r="A120" s="192"/>
      <c r="B120" s="192"/>
      <c r="C120" s="192"/>
      <c r="D120" s="192"/>
      <c r="E120" s="192"/>
      <c r="F120" s="192"/>
      <c r="G120" s="192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7">
        <f t="shared" si="0"/>
        <v>0</v>
      </c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5"/>
      <c r="BU120" s="195"/>
      <c r="BV120" s="195"/>
      <c r="BW120" s="195"/>
      <c r="BX120" s="195"/>
      <c r="BY120" s="195"/>
      <c r="BZ120" s="195"/>
      <c r="CA120" s="195"/>
      <c r="CB120" s="195"/>
      <c r="CC120" s="195"/>
      <c r="CD120" s="195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  <c r="CW120" s="198"/>
      <c r="CX120" s="198"/>
      <c r="CY120" s="198"/>
      <c r="CZ120" s="198"/>
      <c r="DA120" s="198"/>
    </row>
    <row r="121" spans="1:105" s="115" customFormat="1" ht="15" hidden="1" customHeight="1">
      <c r="A121" s="192"/>
      <c r="B121" s="192"/>
      <c r="C121" s="192"/>
      <c r="D121" s="192"/>
      <c r="E121" s="192"/>
      <c r="F121" s="192"/>
      <c r="G121" s="192"/>
      <c r="H121" s="221" t="s">
        <v>336</v>
      </c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  <c r="AS121" s="221"/>
      <c r="AT121" s="221"/>
      <c r="AU121" s="221"/>
      <c r="AV121" s="221"/>
      <c r="AW121" s="221"/>
      <c r="AX121" s="221"/>
      <c r="AY121" s="221"/>
      <c r="AZ121" s="221"/>
      <c r="BA121" s="221"/>
      <c r="BB121" s="221"/>
      <c r="BC121" s="222"/>
      <c r="BD121" s="195"/>
      <c r="BE121" s="195"/>
      <c r="BF121" s="195"/>
      <c r="BG121" s="195"/>
      <c r="BH121" s="195"/>
      <c r="BI121" s="195"/>
      <c r="BJ121" s="195"/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 t="s">
        <v>293</v>
      </c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7">
        <f>SUM(CE113:DA120)</f>
        <v>0</v>
      </c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</row>
    <row r="122" spans="1:105" s="115" customFormat="1" ht="15" hidden="1" customHeight="1">
      <c r="A122" s="154"/>
      <c r="B122" s="154"/>
      <c r="C122" s="154"/>
      <c r="D122" s="154"/>
      <c r="E122" s="154"/>
      <c r="F122" s="154"/>
      <c r="G122" s="15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</row>
    <row r="123" spans="1:105" s="151" customFormat="1" ht="15" hidden="1">
      <c r="A123" s="151" t="s">
        <v>326</v>
      </c>
      <c r="X123" s="239" t="s">
        <v>401</v>
      </c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239"/>
      <c r="AX123" s="239"/>
      <c r="AY123" s="239"/>
      <c r="AZ123" s="239"/>
      <c r="BA123" s="239"/>
      <c r="BB123" s="239"/>
      <c r="BC123" s="239"/>
      <c r="BD123" s="239"/>
      <c r="BE123" s="239"/>
      <c r="BF123" s="239"/>
      <c r="BG123" s="239"/>
      <c r="BH123" s="239"/>
      <c r="BI123" s="239"/>
      <c r="BJ123" s="239"/>
      <c r="BK123" s="239"/>
      <c r="BL123" s="239"/>
      <c r="BM123" s="239"/>
      <c r="BN123" s="239"/>
      <c r="BO123" s="239"/>
      <c r="BP123" s="239"/>
      <c r="BQ123" s="239"/>
      <c r="BR123" s="239"/>
      <c r="BS123" s="239"/>
      <c r="BT123" s="239"/>
      <c r="BU123" s="239"/>
      <c r="BV123" s="239"/>
      <c r="BW123" s="239"/>
      <c r="BX123" s="239"/>
      <c r="BY123" s="239"/>
      <c r="BZ123" s="239"/>
      <c r="CA123" s="239"/>
      <c r="CB123" s="239"/>
      <c r="CC123" s="239"/>
      <c r="CD123" s="239"/>
      <c r="CE123" s="239"/>
      <c r="CF123" s="239"/>
      <c r="CG123" s="239"/>
      <c r="CH123" s="239"/>
      <c r="CI123" s="239"/>
      <c r="CJ123" s="239"/>
      <c r="CK123" s="239"/>
      <c r="CL123" s="239"/>
      <c r="CM123" s="239"/>
      <c r="CN123" s="239"/>
      <c r="CO123" s="239"/>
      <c r="CP123" s="239"/>
      <c r="CQ123" s="239"/>
      <c r="CR123" s="239"/>
      <c r="CS123" s="239"/>
      <c r="CT123" s="239"/>
      <c r="CU123" s="239"/>
      <c r="CV123" s="239"/>
      <c r="CW123" s="239"/>
      <c r="CX123" s="239"/>
      <c r="CY123" s="239"/>
      <c r="CZ123" s="239"/>
      <c r="DA123" s="239"/>
    </row>
    <row r="124" spans="1:105" s="151" customFormat="1" ht="6" hidden="1" customHeight="1"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</row>
    <row r="125" spans="1:105" s="109" customFormat="1" ht="10.5" hidden="1" customHeight="1"/>
    <row r="126" spans="1:105" s="153" customFormat="1" ht="55.5" hidden="1" customHeight="1">
      <c r="A126" s="201" t="s">
        <v>329</v>
      </c>
      <c r="B126" s="202"/>
      <c r="C126" s="202"/>
      <c r="D126" s="202"/>
      <c r="E126" s="202"/>
      <c r="F126" s="202"/>
      <c r="G126" s="203"/>
      <c r="H126" s="201" t="s">
        <v>385</v>
      </c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  <c r="BC126" s="203"/>
      <c r="BD126" s="201" t="s">
        <v>386</v>
      </c>
      <c r="BE126" s="202"/>
      <c r="BF126" s="202"/>
      <c r="BG126" s="202"/>
      <c r="BH126" s="202"/>
      <c r="BI126" s="202"/>
      <c r="BJ126" s="202"/>
      <c r="BK126" s="202"/>
      <c r="BL126" s="202"/>
      <c r="BM126" s="202"/>
      <c r="BN126" s="202"/>
      <c r="BO126" s="202"/>
      <c r="BP126" s="202"/>
      <c r="BQ126" s="202"/>
      <c r="BR126" s="202"/>
      <c r="BS126" s="203"/>
      <c r="BT126" s="201" t="s">
        <v>387</v>
      </c>
      <c r="BU126" s="202"/>
      <c r="BV126" s="202"/>
      <c r="BW126" s="202"/>
      <c r="BX126" s="202"/>
      <c r="BY126" s="202"/>
      <c r="BZ126" s="202"/>
      <c r="CA126" s="202"/>
      <c r="CB126" s="202"/>
      <c r="CC126" s="202"/>
      <c r="CD126" s="203"/>
      <c r="CE126" s="201" t="s">
        <v>388</v>
      </c>
      <c r="CF126" s="202"/>
      <c r="CG126" s="202"/>
      <c r="CH126" s="202"/>
      <c r="CI126" s="202"/>
      <c r="CJ126" s="202"/>
      <c r="CK126" s="202"/>
      <c r="CL126" s="202"/>
      <c r="CM126" s="202"/>
      <c r="CN126" s="202"/>
      <c r="CO126" s="202"/>
      <c r="CP126" s="202"/>
      <c r="CQ126" s="202"/>
      <c r="CR126" s="202"/>
      <c r="CS126" s="202"/>
      <c r="CT126" s="202"/>
      <c r="CU126" s="202"/>
      <c r="CV126" s="202"/>
      <c r="CW126" s="202"/>
      <c r="CX126" s="202"/>
      <c r="CY126" s="202"/>
      <c r="CZ126" s="202"/>
      <c r="DA126" s="203"/>
    </row>
    <row r="127" spans="1:105" s="114" customFormat="1" hidden="1">
      <c r="A127" s="204">
        <v>1</v>
      </c>
      <c r="B127" s="204"/>
      <c r="C127" s="204"/>
      <c r="D127" s="204"/>
      <c r="E127" s="204"/>
      <c r="F127" s="204"/>
      <c r="G127" s="204"/>
      <c r="H127" s="204">
        <v>2</v>
      </c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>
        <v>3</v>
      </c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>
        <v>4</v>
      </c>
      <c r="BU127" s="204"/>
      <c r="BV127" s="204"/>
      <c r="BW127" s="204"/>
      <c r="BX127" s="204"/>
      <c r="BY127" s="204"/>
      <c r="BZ127" s="204"/>
      <c r="CA127" s="204"/>
      <c r="CB127" s="204"/>
      <c r="CC127" s="204"/>
      <c r="CD127" s="204"/>
      <c r="CE127" s="204">
        <v>5</v>
      </c>
      <c r="CF127" s="204"/>
      <c r="CG127" s="204"/>
      <c r="CH127" s="204"/>
      <c r="CI127" s="204"/>
      <c r="CJ127" s="204"/>
      <c r="CK127" s="204"/>
      <c r="CL127" s="204"/>
      <c r="CM127" s="204"/>
      <c r="CN127" s="204"/>
      <c r="CO127" s="204"/>
      <c r="CP127" s="204"/>
      <c r="CQ127" s="204"/>
      <c r="CR127" s="204"/>
      <c r="CS127" s="204"/>
      <c r="CT127" s="204"/>
      <c r="CU127" s="204"/>
      <c r="CV127" s="204"/>
      <c r="CW127" s="204"/>
      <c r="CX127" s="204"/>
      <c r="CY127" s="204"/>
      <c r="CZ127" s="204"/>
      <c r="DA127" s="204"/>
    </row>
    <row r="128" spans="1:105" s="115" customFormat="1" ht="15" hidden="1" customHeight="1">
      <c r="A128" s="192"/>
      <c r="B128" s="192"/>
      <c r="C128" s="192"/>
      <c r="D128" s="192"/>
      <c r="E128" s="192"/>
      <c r="F128" s="192"/>
      <c r="G128" s="192"/>
      <c r="H128" s="193" t="s">
        <v>402</v>
      </c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218"/>
      <c r="BE128" s="219"/>
      <c r="BF128" s="219"/>
      <c r="BG128" s="219"/>
      <c r="BH128" s="219"/>
      <c r="BI128" s="219"/>
      <c r="BJ128" s="219"/>
      <c r="BK128" s="219"/>
      <c r="BL128" s="219"/>
      <c r="BM128" s="219"/>
      <c r="BN128" s="219"/>
      <c r="BO128" s="219"/>
      <c r="BP128" s="219"/>
      <c r="BQ128" s="219"/>
      <c r="BR128" s="219"/>
      <c r="BS128" s="220"/>
      <c r="BT128" s="215"/>
      <c r="BU128" s="216"/>
      <c r="BV128" s="216"/>
      <c r="BW128" s="216"/>
      <c r="BX128" s="216"/>
      <c r="BY128" s="216"/>
      <c r="BZ128" s="216"/>
      <c r="CA128" s="216"/>
      <c r="CB128" s="216"/>
      <c r="CC128" s="216"/>
      <c r="CD128" s="217"/>
      <c r="CE128" s="315"/>
      <c r="CF128" s="316"/>
      <c r="CG128" s="316"/>
      <c r="CH128" s="316"/>
      <c r="CI128" s="316"/>
      <c r="CJ128" s="316"/>
      <c r="CK128" s="316"/>
      <c r="CL128" s="316"/>
      <c r="CM128" s="316"/>
      <c r="CN128" s="316"/>
      <c r="CO128" s="316"/>
      <c r="CP128" s="316"/>
      <c r="CQ128" s="316"/>
      <c r="CR128" s="316"/>
      <c r="CS128" s="316"/>
      <c r="CT128" s="316"/>
      <c r="CU128" s="316"/>
      <c r="CV128" s="316"/>
      <c r="CW128" s="316"/>
      <c r="CX128" s="316"/>
      <c r="CY128" s="316"/>
      <c r="CZ128" s="316"/>
      <c r="DA128" s="317"/>
    </row>
    <row r="129" spans="1:105" s="115" customFormat="1" ht="15" hidden="1" customHeight="1">
      <c r="A129" s="192"/>
      <c r="B129" s="192"/>
      <c r="C129" s="192"/>
      <c r="D129" s="192"/>
      <c r="E129" s="192"/>
      <c r="F129" s="192"/>
      <c r="G129" s="192"/>
      <c r="H129" s="221" t="s">
        <v>336</v>
      </c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1"/>
      <c r="AZ129" s="221"/>
      <c r="BA129" s="221"/>
      <c r="BB129" s="221"/>
      <c r="BC129" s="222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 t="s">
        <v>293</v>
      </c>
      <c r="BU129" s="195"/>
      <c r="BV129" s="195"/>
      <c r="BW129" s="195"/>
      <c r="BX129" s="195"/>
      <c r="BY129" s="195"/>
      <c r="BZ129" s="195"/>
      <c r="CA129" s="195"/>
      <c r="CB129" s="195"/>
      <c r="CC129" s="195"/>
      <c r="CD129" s="195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</row>
    <row r="130" spans="1:105" s="151" customFormat="1" ht="27" customHeight="1">
      <c r="A130" s="205" t="s">
        <v>437</v>
      </c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/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205"/>
      <c r="BI130" s="205"/>
      <c r="BJ130" s="205"/>
      <c r="BK130" s="205"/>
      <c r="BL130" s="205"/>
      <c r="BM130" s="205"/>
      <c r="BN130" s="205"/>
      <c r="BO130" s="205"/>
      <c r="BP130" s="205"/>
      <c r="BQ130" s="205"/>
      <c r="BR130" s="205"/>
      <c r="BS130" s="205"/>
      <c r="BT130" s="205"/>
      <c r="BU130" s="205"/>
      <c r="BV130" s="205"/>
      <c r="BW130" s="205"/>
      <c r="BX130" s="205"/>
      <c r="BY130" s="205"/>
      <c r="BZ130" s="205"/>
      <c r="CA130" s="205"/>
      <c r="CB130" s="205"/>
      <c r="CC130" s="205"/>
      <c r="CD130" s="205"/>
      <c r="CE130" s="205"/>
      <c r="CF130" s="205"/>
      <c r="CG130" s="205"/>
      <c r="CH130" s="205"/>
      <c r="CI130" s="205"/>
      <c r="CJ130" s="205"/>
      <c r="CK130" s="205"/>
      <c r="CL130" s="205"/>
      <c r="CM130" s="205"/>
      <c r="CN130" s="205"/>
      <c r="CO130" s="205"/>
      <c r="CP130" s="205"/>
      <c r="CQ130" s="205"/>
      <c r="CR130" s="205"/>
      <c r="CS130" s="205"/>
      <c r="CT130" s="205"/>
      <c r="CU130" s="205"/>
      <c r="CV130" s="205"/>
      <c r="CW130" s="205"/>
      <c r="CX130" s="205"/>
      <c r="CY130" s="205"/>
      <c r="CZ130" s="205"/>
      <c r="DA130" s="205"/>
    </row>
    <row r="131" spans="1:105" s="109" customFormat="1" ht="6" customHeight="1"/>
    <row r="132" spans="1:105" s="151" customFormat="1" ht="15">
      <c r="A132" s="151" t="s">
        <v>326</v>
      </c>
      <c r="X132" s="239" t="s">
        <v>549</v>
      </c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39"/>
      <c r="AW132" s="239"/>
      <c r="AX132" s="239"/>
      <c r="AY132" s="239"/>
      <c r="AZ132" s="239"/>
      <c r="BA132" s="239"/>
      <c r="BB132" s="239"/>
      <c r="BC132" s="239"/>
      <c r="BD132" s="239"/>
      <c r="BE132" s="239"/>
      <c r="BF132" s="239"/>
      <c r="BG132" s="239"/>
      <c r="BH132" s="239"/>
      <c r="BI132" s="239"/>
      <c r="BJ132" s="239"/>
      <c r="BK132" s="239"/>
      <c r="BL132" s="239"/>
      <c r="BM132" s="239"/>
      <c r="BN132" s="239"/>
      <c r="BO132" s="239"/>
      <c r="BP132" s="239"/>
      <c r="BQ132" s="239"/>
      <c r="BR132" s="239"/>
      <c r="BS132" s="239"/>
      <c r="BT132" s="239"/>
      <c r="BU132" s="239"/>
      <c r="BV132" s="239"/>
      <c r="BW132" s="239"/>
      <c r="BX132" s="239"/>
      <c r="BY132" s="239"/>
      <c r="BZ132" s="239"/>
      <c r="CA132" s="239"/>
      <c r="CB132" s="239"/>
      <c r="CC132" s="239"/>
      <c r="CD132" s="239"/>
      <c r="CE132" s="239"/>
      <c r="CF132" s="239"/>
      <c r="CG132" s="239"/>
      <c r="CH132" s="239"/>
      <c r="CI132" s="239"/>
      <c r="CJ132" s="239"/>
      <c r="CK132" s="239"/>
      <c r="CL132" s="239"/>
      <c r="CM132" s="239"/>
      <c r="CN132" s="239"/>
      <c r="CO132" s="239"/>
      <c r="CP132" s="239"/>
      <c r="CQ132" s="239"/>
      <c r="CR132" s="239"/>
      <c r="CS132" s="239"/>
      <c r="CT132" s="239"/>
      <c r="CU132" s="239"/>
      <c r="CV132" s="239"/>
      <c r="CW132" s="239"/>
      <c r="CX132" s="239"/>
      <c r="CY132" s="239"/>
      <c r="CZ132" s="239"/>
      <c r="DA132" s="239"/>
    </row>
    <row r="133" spans="1:105" s="151" customFormat="1" ht="6" customHeight="1"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  <c r="CO133" s="111"/>
      <c r="CP133" s="111"/>
      <c r="CQ133" s="111"/>
      <c r="CR133" s="111"/>
      <c r="CS133" s="111"/>
      <c r="CT133" s="111"/>
      <c r="CU133" s="111"/>
      <c r="CV133" s="111"/>
      <c r="CW133" s="111"/>
      <c r="CX133" s="111"/>
      <c r="CY133" s="111"/>
      <c r="CZ133" s="111"/>
      <c r="DA133" s="111"/>
    </row>
    <row r="134" spans="1:105" s="109" customFormat="1" ht="10.5" customHeight="1"/>
    <row r="135" spans="1:105" s="153" customFormat="1" ht="45" customHeight="1">
      <c r="A135" s="201" t="s">
        <v>329</v>
      </c>
      <c r="B135" s="202"/>
      <c r="C135" s="202"/>
      <c r="D135" s="202"/>
      <c r="E135" s="202"/>
      <c r="F135" s="202"/>
      <c r="G135" s="203"/>
      <c r="H135" s="201" t="s">
        <v>11</v>
      </c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3"/>
      <c r="BD135" s="201" t="s">
        <v>381</v>
      </c>
      <c r="BE135" s="202"/>
      <c r="BF135" s="202"/>
      <c r="BG135" s="202"/>
      <c r="BH135" s="202"/>
      <c r="BI135" s="202"/>
      <c r="BJ135" s="202"/>
      <c r="BK135" s="202"/>
      <c r="BL135" s="202"/>
      <c r="BM135" s="202"/>
      <c r="BN135" s="202"/>
      <c r="BO135" s="202"/>
      <c r="BP135" s="202"/>
      <c r="BQ135" s="202"/>
      <c r="BR135" s="202"/>
      <c r="BS135" s="203"/>
      <c r="BT135" s="201" t="s">
        <v>382</v>
      </c>
      <c r="BU135" s="202"/>
      <c r="BV135" s="202"/>
      <c r="BW135" s="202"/>
      <c r="BX135" s="202"/>
      <c r="BY135" s="202"/>
      <c r="BZ135" s="202"/>
      <c r="CA135" s="202"/>
      <c r="CB135" s="202"/>
      <c r="CC135" s="202"/>
      <c r="CD135" s="202"/>
      <c r="CE135" s="202"/>
      <c r="CF135" s="202"/>
      <c r="CG135" s="202"/>
      <c r="CH135" s="202"/>
      <c r="CI135" s="203"/>
      <c r="CJ135" s="201" t="s">
        <v>383</v>
      </c>
      <c r="CK135" s="202"/>
      <c r="CL135" s="202"/>
      <c r="CM135" s="202"/>
      <c r="CN135" s="202"/>
      <c r="CO135" s="202"/>
      <c r="CP135" s="202"/>
      <c r="CQ135" s="202"/>
      <c r="CR135" s="202"/>
      <c r="CS135" s="202"/>
      <c r="CT135" s="202"/>
      <c r="CU135" s="202"/>
      <c r="CV135" s="202"/>
      <c r="CW135" s="202"/>
      <c r="CX135" s="202"/>
      <c r="CY135" s="202"/>
      <c r="CZ135" s="202"/>
      <c r="DA135" s="203"/>
    </row>
    <row r="136" spans="1:105" s="114" customFormat="1">
      <c r="A136" s="204">
        <v>1</v>
      </c>
      <c r="B136" s="204"/>
      <c r="C136" s="204"/>
      <c r="D136" s="204"/>
      <c r="E136" s="204"/>
      <c r="F136" s="204"/>
      <c r="G136" s="204"/>
      <c r="H136" s="204">
        <v>2</v>
      </c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>
        <v>3</v>
      </c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>
        <v>4</v>
      </c>
      <c r="BU136" s="204"/>
      <c r="BV136" s="204"/>
      <c r="BW136" s="204"/>
      <c r="BX136" s="204"/>
      <c r="BY136" s="204"/>
      <c r="BZ136" s="204"/>
      <c r="CA136" s="204"/>
      <c r="CB136" s="204"/>
      <c r="CC136" s="204"/>
      <c r="CD136" s="204"/>
      <c r="CE136" s="204"/>
      <c r="CF136" s="204"/>
      <c r="CG136" s="204"/>
      <c r="CH136" s="204"/>
      <c r="CI136" s="204"/>
      <c r="CJ136" s="204">
        <v>5</v>
      </c>
      <c r="CK136" s="204"/>
      <c r="CL136" s="204"/>
      <c r="CM136" s="204"/>
      <c r="CN136" s="204"/>
      <c r="CO136" s="204"/>
      <c r="CP136" s="204"/>
      <c r="CQ136" s="204"/>
      <c r="CR136" s="204"/>
      <c r="CS136" s="204"/>
      <c r="CT136" s="204"/>
      <c r="CU136" s="204"/>
      <c r="CV136" s="204"/>
      <c r="CW136" s="204"/>
      <c r="CX136" s="204"/>
      <c r="CY136" s="204"/>
      <c r="CZ136" s="204"/>
      <c r="DA136" s="204"/>
    </row>
    <row r="137" spans="1:105" s="114" customFormat="1" ht="12.75" customHeight="1">
      <c r="A137" s="186">
        <v>1</v>
      </c>
      <c r="B137" s="187"/>
      <c r="C137" s="187"/>
      <c r="D137" s="187"/>
      <c r="E137" s="187"/>
      <c r="F137" s="187"/>
      <c r="G137" s="188"/>
      <c r="H137" s="328" t="s">
        <v>543</v>
      </c>
      <c r="I137" s="329"/>
      <c r="J137" s="329"/>
      <c r="K137" s="329"/>
      <c r="L137" s="329"/>
      <c r="M137" s="329"/>
      <c r="N137" s="329"/>
      <c r="O137" s="329"/>
      <c r="P137" s="329"/>
      <c r="Q137" s="329"/>
      <c r="R137" s="329"/>
      <c r="S137" s="329"/>
      <c r="T137" s="329"/>
      <c r="U137" s="329"/>
      <c r="V137" s="329"/>
      <c r="W137" s="329"/>
      <c r="X137" s="329"/>
      <c r="Y137" s="329"/>
      <c r="Z137" s="329"/>
      <c r="AA137" s="329"/>
      <c r="AB137" s="329"/>
      <c r="AC137" s="329"/>
      <c r="AD137" s="329"/>
      <c r="AE137" s="329"/>
      <c r="AF137" s="329"/>
      <c r="AG137" s="329"/>
      <c r="AH137" s="329"/>
      <c r="AI137" s="329"/>
      <c r="AJ137" s="329"/>
      <c r="AK137" s="329"/>
      <c r="AL137" s="329"/>
      <c r="AM137" s="329"/>
      <c r="AN137" s="329"/>
      <c r="AO137" s="329"/>
      <c r="AP137" s="329"/>
      <c r="AQ137" s="329"/>
      <c r="AR137" s="329"/>
      <c r="AS137" s="329"/>
      <c r="AT137" s="329"/>
      <c r="AU137" s="329"/>
      <c r="AV137" s="329"/>
      <c r="AW137" s="329"/>
      <c r="AX137" s="329"/>
      <c r="AY137" s="329"/>
      <c r="AZ137" s="329"/>
      <c r="BA137" s="329"/>
      <c r="BB137" s="329"/>
      <c r="BC137" s="330"/>
      <c r="BD137" s="186">
        <v>4700</v>
      </c>
      <c r="BE137" s="187"/>
      <c r="BF137" s="187"/>
      <c r="BG137" s="187"/>
      <c r="BH137" s="187"/>
      <c r="BI137" s="187"/>
      <c r="BJ137" s="187"/>
      <c r="BK137" s="187"/>
      <c r="BL137" s="187"/>
      <c r="BM137" s="187"/>
      <c r="BN137" s="187"/>
      <c r="BO137" s="187"/>
      <c r="BP137" s="187"/>
      <c r="BQ137" s="187"/>
      <c r="BR137" s="187"/>
      <c r="BS137" s="188"/>
      <c r="BT137" s="186">
        <v>1</v>
      </c>
      <c r="BU137" s="187"/>
      <c r="BV137" s="187"/>
      <c r="BW137" s="187"/>
      <c r="BX137" s="187"/>
      <c r="BY137" s="187"/>
      <c r="BZ137" s="187"/>
      <c r="CA137" s="187"/>
      <c r="CB137" s="187"/>
      <c r="CC137" s="187"/>
      <c r="CD137" s="187"/>
      <c r="CE137" s="187"/>
      <c r="CF137" s="187"/>
      <c r="CG137" s="187"/>
      <c r="CH137" s="187"/>
      <c r="CI137" s="188"/>
      <c r="CJ137" s="186">
        <v>4700</v>
      </c>
      <c r="CK137" s="187"/>
      <c r="CL137" s="187"/>
      <c r="CM137" s="187"/>
      <c r="CN137" s="187"/>
      <c r="CO137" s="187"/>
      <c r="CP137" s="187"/>
      <c r="CQ137" s="187"/>
      <c r="CR137" s="187"/>
      <c r="CS137" s="187"/>
      <c r="CT137" s="187"/>
      <c r="CU137" s="187"/>
      <c r="CV137" s="187"/>
      <c r="CW137" s="187"/>
      <c r="CX137" s="187"/>
      <c r="CY137" s="187"/>
      <c r="CZ137" s="187"/>
      <c r="DA137" s="188"/>
    </row>
    <row r="138" spans="1:105" s="114" customFormat="1" ht="12.75" customHeight="1">
      <c r="A138" s="186">
        <v>2</v>
      </c>
      <c r="B138" s="187"/>
      <c r="C138" s="187"/>
      <c r="D138" s="187"/>
      <c r="E138" s="187"/>
      <c r="F138" s="187"/>
      <c r="G138" s="188"/>
      <c r="H138" s="328" t="s">
        <v>544</v>
      </c>
      <c r="I138" s="329"/>
      <c r="J138" s="329"/>
      <c r="K138" s="329"/>
      <c r="L138" s="329"/>
      <c r="M138" s="329"/>
      <c r="N138" s="329"/>
      <c r="O138" s="329"/>
      <c r="P138" s="329"/>
      <c r="Q138" s="329"/>
      <c r="R138" s="329"/>
      <c r="S138" s="329"/>
      <c r="T138" s="329"/>
      <c r="U138" s="329"/>
      <c r="V138" s="329"/>
      <c r="W138" s="329"/>
      <c r="X138" s="329"/>
      <c r="Y138" s="329"/>
      <c r="Z138" s="329"/>
      <c r="AA138" s="329"/>
      <c r="AB138" s="329"/>
      <c r="AC138" s="329"/>
      <c r="AD138" s="329"/>
      <c r="AE138" s="329"/>
      <c r="AF138" s="329"/>
      <c r="AG138" s="329"/>
      <c r="AH138" s="329"/>
      <c r="AI138" s="329"/>
      <c r="AJ138" s="329"/>
      <c r="AK138" s="329"/>
      <c r="AL138" s="329"/>
      <c r="AM138" s="329"/>
      <c r="AN138" s="329"/>
      <c r="AO138" s="329"/>
      <c r="AP138" s="329"/>
      <c r="AQ138" s="329"/>
      <c r="AR138" s="329"/>
      <c r="AS138" s="329"/>
      <c r="AT138" s="329"/>
      <c r="AU138" s="329"/>
      <c r="AV138" s="329"/>
      <c r="AW138" s="329"/>
      <c r="AX138" s="329"/>
      <c r="AY138" s="329"/>
      <c r="AZ138" s="329"/>
      <c r="BA138" s="329"/>
      <c r="BB138" s="329"/>
      <c r="BC138" s="330"/>
      <c r="BD138" s="186">
        <v>5000</v>
      </c>
      <c r="BE138" s="187"/>
      <c r="BF138" s="187"/>
      <c r="BG138" s="187"/>
      <c r="BH138" s="187"/>
      <c r="BI138" s="187"/>
      <c r="BJ138" s="187"/>
      <c r="BK138" s="187"/>
      <c r="BL138" s="187"/>
      <c r="BM138" s="187"/>
      <c r="BN138" s="187"/>
      <c r="BO138" s="187"/>
      <c r="BP138" s="187"/>
      <c r="BQ138" s="187"/>
      <c r="BR138" s="187"/>
      <c r="BS138" s="188"/>
      <c r="BT138" s="186">
        <v>1</v>
      </c>
      <c r="BU138" s="187"/>
      <c r="BV138" s="187"/>
      <c r="BW138" s="187"/>
      <c r="BX138" s="187"/>
      <c r="BY138" s="187"/>
      <c r="BZ138" s="187"/>
      <c r="CA138" s="187"/>
      <c r="CB138" s="187"/>
      <c r="CC138" s="187"/>
      <c r="CD138" s="187"/>
      <c r="CE138" s="187"/>
      <c r="CF138" s="187"/>
      <c r="CG138" s="187"/>
      <c r="CH138" s="187"/>
      <c r="CI138" s="188"/>
      <c r="CJ138" s="186">
        <v>5000</v>
      </c>
      <c r="CK138" s="187"/>
      <c r="CL138" s="187"/>
      <c r="CM138" s="187"/>
      <c r="CN138" s="187"/>
      <c r="CO138" s="187"/>
      <c r="CP138" s="187"/>
      <c r="CQ138" s="187"/>
      <c r="CR138" s="187"/>
      <c r="CS138" s="187"/>
      <c r="CT138" s="187"/>
      <c r="CU138" s="187"/>
      <c r="CV138" s="187"/>
      <c r="CW138" s="187"/>
      <c r="CX138" s="187"/>
      <c r="CY138" s="187"/>
      <c r="CZ138" s="187"/>
      <c r="DA138" s="188"/>
    </row>
    <row r="139" spans="1:105" s="114" customFormat="1" ht="12.75" customHeight="1">
      <c r="A139" s="186">
        <v>3</v>
      </c>
      <c r="B139" s="187"/>
      <c r="C139" s="187"/>
      <c r="D139" s="187"/>
      <c r="E139" s="187"/>
      <c r="F139" s="187"/>
      <c r="G139" s="188"/>
      <c r="H139" s="328" t="s">
        <v>545</v>
      </c>
      <c r="I139" s="329"/>
      <c r="J139" s="329"/>
      <c r="K139" s="329"/>
      <c r="L139" s="329"/>
      <c r="M139" s="329"/>
      <c r="N139" s="329"/>
      <c r="O139" s="329"/>
      <c r="P139" s="329"/>
      <c r="Q139" s="329"/>
      <c r="R139" s="329"/>
      <c r="S139" s="329"/>
      <c r="T139" s="329"/>
      <c r="U139" s="329"/>
      <c r="V139" s="329"/>
      <c r="W139" s="329"/>
      <c r="X139" s="329"/>
      <c r="Y139" s="329"/>
      <c r="Z139" s="329"/>
      <c r="AA139" s="329"/>
      <c r="AB139" s="329"/>
      <c r="AC139" s="329"/>
      <c r="AD139" s="329"/>
      <c r="AE139" s="329"/>
      <c r="AF139" s="329"/>
      <c r="AG139" s="329"/>
      <c r="AH139" s="329"/>
      <c r="AI139" s="329"/>
      <c r="AJ139" s="329"/>
      <c r="AK139" s="329"/>
      <c r="AL139" s="329"/>
      <c r="AM139" s="329"/>
      <c r="AN139" s="329"/>
      <c r="AO139" s="329"/>
      <c r="AP139" s="329"/>
      <c r="AQ139" s="329"/>
      <c r="AR139" s="329"/>
      <c r="AS139" s="329"/>
      <c r="AT139" s="329"/>
      <c r="AU139" s="329"/>
      <c r="AV139" s="329"/>
      <c r="AW139" s="329"/>
      <c r="AX139" s="329"/>
      <c r="AY139" s="329"/>
      <c r="AZ139" s="329"/>
      <c r="BA139" s="329"/>
      <c r="BB139" s="329"/>
      <c r="BC139" s="330"/>
      <c r="BD139" s="186">
        <v>2000</v>
      </c>
      <c r="BE139" s="187"/>
      <c r="BF139" s="187"/>
      <c r="BG139" s="187"/>
      <c r="BH139" s="187"/>
      <c r="BI139" s="187"/>
      <c r="BJ139" s="187"/>
      <c r="BK139" s="187"/>
      <c r="BL139" s="187"/>
      <c r="BM139" s="187"/>
      <c r="BN139" s="187"/>
      <c r="BO139" s="187"/>
      <c r="BP139" s="187"/>
      <c r="BQ139" s="187"/>
      <c r="BR139" s="187"/>
      <c r="BS139" s="188"/>
      <c r="BT139" s="186">
        <v>1</v>
      </c>
      <c r="BU139" s="187"/>
      <c r="BV139" s="187"/>
      <c r="BW139" s="187"/>
      <c r="BX139" s="187"/>
      <c r="BY139" s="187"/>
      <c r="BZ139" s="187"/>
      <c r="CA139" s="187"/>
      <c r="CB139" s="187"/>
      <c r="CC139" s="187"/>
      <c r="CD139" s="187"/>
      <c r="CE139" s="187"/>
      <c r="CF139" s="187"/>
      <c r="CG139" s="187"/>
      <c r="CH139" s="187"/>
      <c r="CI139" s="188"/>
      <c r="CJ139" s="186">
        <v>2000</v>
      </c>
      <c r="CK139" s="187"/>
      <c r="CL139" s="187"/>
      <c r="CM139" s="187"/>
      <c r="CN139" s="187"/>
      <c r="CO139" s="187"/>
      <c r="CP139" s="187"/>
      <c r="CQ139" s="187"/>
      <c r="CR139" s="187"/>
      <c r="CS139" s="187"/>
      <c r="CT139" s="187"/>
      <c r="CU139" s="187"/>
      <c r="CV139" s="187"/>
      <c r="CW139" s="187"/>
      <c r="CX139" s="187"/>
      <c r="CY139" s="187"/>
      <c r="CZ139" s="187"/>
      <c r="DA139" s="188"/>
    </row>
    <row r="140" spans="1:105" s="114" customFormat="1" ht="12.75" customHeight="1">
      <c r="A140" s="186">
        <v>4</v>
      </c>
      <c r="B140" s="187"/>
      <c r="C140" s="187"/>
      <c r="D140" s="187"/>
      <c r="E140" s="187"/>
      <c r="F140" s="187"/>
      <c r="G140" s="188"/>
      <c r="H140" s="328" t="s">
        <v>546</v>
      </c>
      <c r="I140" s="329"/>
      <c r="J140" s="329"/>
      <c r="K140" s="329"/>
      <c r="L140" s="329"/>
      <c r="M140" s="329"/>
      <c r="N140" s="329"/>
      <c r="O140" s="329"/>
      <c r="P140" s="329"/>
      <c r="Q140" s="329"/>
      <c r="R140" s="329"/>
      <c r="S140" s="329"/>
      <c r="T140" s="329"/>
      <c r="U140" s="329"/>
      <c r="V140" s="329"/>
      <c r="W140" s="329"/>
      <c r="X140" s="329"/>
      <c r="Y140" s="329"/>
      <c r="Z140" s="329"/>
      <c r="AA140" s="329"/>
      <c r="AB140" s="329"/>
      <c r="AC140" s="329"/>
      <c r="AD140" s="329"/>
      <c r="AE140" s="329"/>
      <c r="AF140" s="329"/>
      <c r="AG140" s="329"/>
      <c r="AH140" s="329"/>
      <c r="AI140" s="329"/>
      <c r="AJ140" s="329"/>
      <c r="AK140" s="329"/>
      <c r="AL140" s="329"/>
      <c r="AM140" s="329"/>
      <c r="AN140" s="329"/>
      <c r="AO140" s="329"/>
      <c r="AP140" s="329"/>
      <c r="AQ140" s="329"/>
      <c r="AR140" s="329"/>
      <c r="AS140" s="329"/>
      <c r="AT140" s="329"/>
      <c r="AU140" s="329"/>
      <c r="AV140" s="329"/>
      <c r="AW140" s="329"/>
      <c r="AX140" s="329"/>
      <c r="AY140" s="329"/>
      <c r="AZ140" s="329"/>
      <c r="BA140" s="329"/>
      <c r="BB140" s="329"/>
      <c r="BC140" s="330"/>
      <c r="BD140" s="186">
        <v>1500</v>
      </c>
      <c r="BE140" s="187"/>
      <c r="BF140" s="187"/>
      <c r="BG140" s="187"/>
      <c r="BH140" s="187"/>
      <c r="BI140" s="187"/>
      <c r="BJ140" s="187"/>
      <c r="BK140" s="187"/>
      <c r="BL140" s="187"/>
      <c r="BM140" s="187"/>
      <c r="BN140" s="187"/>
      <c r="BO140" s="187"/>
      <c r="BP140" s="187"/>
      <c r="BQ140" s="187"/>
      <c r="BR140" s="187"/>
      <c r="BS140" s="188"/>
      <c r="BT140" s="186">
        <v>1</v>
      </c>
      <c r="BU140" s="187"/>
      <c r="BV140" s="187"/>
      <c r="BW140" s="187"/>
      <c r="BX140" s="187"/>
      <c r="BY140" s="187"/>
      <c r="BZ140" s="187"/>
      <c r="CA140" s="187"/>
      <c r="CB140" s="187"/>
      <c r="CC140" s="187"/>
      <c r="CD140" s="187"/>
      <c r="CE140" s="187"/>
      <c r="CF140" s="187"/>
      <c r="CG140" s="187"/>
      <c r="CH140" s="187"/>
      <c r="CI140" s="188"/>
      <c r="CJ140" s="186">
        <v>1500</v>
      </c>
      <c r="CK140" s="187"/>
      <c r="CL140" s="187"/>
      <c r="CM140" s="187"/>
      <c r="CN140" s="187"/>
      <c r="CO140" s="187"/>
      <c r="CP140" s="187"/>
      <c r="CQ140" s="187"/>
      <c r="CR140" s="187"/>
      <c r="CS140" s="187"/>
      <c r="CT140" s="187"/>
      <c r="CU140" s="187"/>
      <c r="CV140" s="187"/>
      <c r="CW140" s="187"/>
      <c r="CX140" s="187"/>
      <c r="CY140" s="187"/>
      <c r="CZ140" s="187"/>
      <c r="DA140" s="188"/>
    </row>
    <row r="141" spans="1:105" s="114" customFormat="1" ht="12.75" customHeight="1">
      <c r="A141" s="186">
        <v>5</v>
      </c>
      <c r="B141" s="187"/>
      <c r="C141" s="187"/>
      <c r="D141" s="187"/>
      <c r="E141" s="187"/>
      <c r="F141" s="187"/>
      <c r="G141" s="188"/>
      <c r="H141" s="328" t="s">
        <v>547</v>
      </c>
      <c r="I141" s="329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329"/>
      <c r="AU141" s="329"/>
      <c r="AV141" s="329"/>
      <c r="AW141" s="329"/>
      <c r="AX141" s="329"/>
      <c r="AY141" s="329"/>
      <c r="AZ141" s="329"/>
      <c r="BA141" s="329"/>
      <c r="BB141" s="329"/>
      <c r="BC141" s="330"/>
      <c r="BD141" s="186">
        <v>5000</v>
      </c>
      <c r="BE141" s="187"/>
      <c r="BF141" s="187"/>
      <c r="BG141" s="187"/>
      <c r="BH141" s="187"/>
      <c r="BI141" s="187"/>
      <c r="BJ141" s="187"/>
      <c r="BK141" s="187"/>
      <c r="BL141" s="187"/>
      <c r="BM141" s="187"/>
      <c r="BN141" s="187"/>
      <c r="BO141" s="187"/>
      <c r="BP141" s="187"/>
      <c r="BQ141" s="187"/>
      <c r="BR141" s="187"/>
      <c r="BS141" s="188"/>
      <c r="BT141" s="186">
        <v>1</v>
      </c>
      <c r="BU141" s="187"/>
      <c r="BV141" s="187"/>
      <c r="BW141" s="187"/>
      <c r="BX141" s="187"/>
      <c r="BY141" s="187"/>
      <c r="BZ141" s="187"/>
      <c r="CA141" s="187"/>
      <c r="CB141" s="187"/>
      <c r="CC141" s="187"/>
      <c r="CD141" s="187"/>
      <c r="CE141" s="187"/>
      <c r="CF141" s="187"/>
      <c r="CG141" s="187"/>
      <c r="CH141" s="187"/>
      <c r="CI141" s="188"/>
      <c r="CJ141" s="186">
        <v>5000</v>
      </c>
      <c r="CK141" s="187"/>
      <c r="CL141" s="187"/>
      <c r="CM141" s="187"/>
      <c r="CN141" s="187"/>
      <c r="CO141" s="187"/>
      <c r="CP141" s="187"/>
      <c r="CQ141" s="187"/>
      <c r="CR141" s="187"/>
      <c r="CS141" s="187"/>
      <c r="CT141" s="187"/>
      <c r="CU141" s="187"/>
      <c r="CV141" s="187"/>
      <c r="CW141" s="187"/>
      <c r="CX141" s="187"/>
      <c r="CY141" s="187"/>
      <c r="CZ141" s="187"/>
      <c r="DA141" s="188"/>
    </row>
    <row r="142" spans="1:105" s="114" customFormat="1" ht="12.75" customHeight="1">
      <c r="A142" s="186">
        <v>6</v>
      </c>
      <c r="B142" s="187"/>
      <c r="C142" s="187"/>
      <c r="D142" s="187"/>
      <c r="E142" s="187"/>
      <c r="F142" s="187"/>
      <c r="G142" s="188"/>
      <c r="H142" s="328" t="s">
        <v>548</v>
      </c>
      <c r="I142" s="329"/>
      <c r="J142" s="329"/>
      <c r="K142" s="329"/>
      <c r="L142" s="329"/>
      <c r="M142" s="329"/>
      <c r="N142" s="329"/>
      <c r="O142" s="329"/>
      <c r="P142" s="329"/>
      <c r="Q142" s="329"/>
      <c r="R142" s="329"/>
      <c r="S142" s="329"/>
      <c r="T142" s="329"/>
      <c r="U142" s="329"/>
      <c r="V142" s="329"/>
      <c r="W142" s="329"/>
      <c r="X142" s="329"/>
      <c r="Y142" s="329"/>
      <c r="Z142" s="329"/>
      <c r="AA142" s="329"/>
      <c r="AB142" s="329"/>
      <c r="AC142" s="329"/>
      <c r="AD142" s="329"/>
      <c r="AE142" s="329"/>
      <c r="AF142" s="329"/>
      <c r="AG142" s="329"/>
      <c r="AH142" s="329"/>
      <c r="AI142" s="329"/>
      <c r="AJ142" s="329"/>
      <c r="AK142" s="329"/>
      <c r="AL142" s="329"/>
      <c r="AM142" s="329"/>
      <c r="AN142" s="329"/>
      <c r="AO142" s="329"/>
      <c r="AP142" s="329"/>
      <c r="AQ142" s="329"/>
      <c r="AR142" s="329"/>
      <c r="AS142" s="329"/>
      <c r="AT142" s="329"/>
      <c r="AU142" s="329"/>
      <c r="AV142" s="329"/>
      <c r="AW142" s="329"/>
      <c r="AX142" s="329"/>
      <c r="AY142" s="329"/>
      <c r="AZ142" s="329"/>
      <c r="BA142" s="329"/>
      <c r="BB142" s="329"/>
      <c r="BC142" s="330"/>
      <c r="BD142" s="186">
        <v>20000</v>
      </c>
      <c r="BE142" s="187"/>
      <c r="BF142" s="187"/>
      <c r="BG142" s="187"/>
      <c r="BH142" s="187"/>
      <c r="BI142" s="187"/>
      <c r="BJ142" s="187"/>
      <c r="BK142" s="187"/>
      <c r="BL142" s="187"/>
      <c r="BM142" s="187"/>
      <c r="BN142" s="187"/>
      <c r="BO142" s="187"/>
      <c r="BP142" s="187"/>
      <c r="BQ142" s="187"/>
      <c r="BR142" s="187"/>
      <c r="BS142" s="188"/>
      <c r="BT142" s="186">
        <v>1</v>
      </c>
      <c r="BU142" s="187"/>
      <c r="BV142" s="187"/>
      <c r="BW142" s="187"/>
      <c r="BX142" s="187"/>
      <c r="BY142" s="187"/>
      <c r="BZ142" s="187"/>
      <c r="CA142" s="187"/>
      <c r="CB142" s="187"/>
      <c r="CC142" s="187"/>
      <c r="CD142" s="187"/>
      <c r="CE142" s="187"/>
      <c r="CF142" s="187"/>
      <c r="CG142" s="187"/>
      <c r="CH142" s="187"/>
      <c r="CI142" s="188"/>
      <c r="CJ142" s="186">
        <v>20000</v>
      </c>
      <c r="CK142" s="187"/>
      <c r="CL142" s="187"/>
      <c r="CM142" s="187"/>
      <c r="CN142" s="187"/>
      <c r="CO142" s="187"/>
      <c r="CP142" s="187"/>
      <c r="CQ142" s="187"/>
      <c r="CR142" s="187"/>
      <c r="CS142" s="187"/>
      <c r="CT142" s="187"/>
      <c r="CU142" s="187"/>
      <c r="CV142" s="187"/>
      <c r="CW142" s="187"/>
      <c r="CX142" s="187"/>
      <c r="CY142" s="187"/>
      <c r="CZ142" s="187"/>
      <c r="DA142" s="188"/>
    </row>
    <row r="143" spans="1:105" s="114" customFormat="1">
      <c r="A143" s="186"/>
      <c r="B143" s="187"/>
      <c r="C143" s="187"/>
      <c r="D143" s="187"/>
      <c r="E143" s="187"/>
      <c r="F143" s="187"/>
      <c r="G143" s="188"/>
      <c r="H143" s="186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87"/>
      <c r="AT143" s="187"/>
      <c r="AU143" s="187"/>
      <c r="AV143" s="187"/>
      <c r="AW143" s="187"/>
      <c r="AX143" s="187"/>
      <c r="AY143" s="187"/>
      <c r="AZ143" s="187"/>
      <c r="BA143" s="187"/>
      <c r="BB143" s="187"/>
      <c r="BC143" s="188"/>
      <c r="BD143" s="186"/>
      <c r="BE143" s="187"/>
      <c r="BF143" s="187"/>
      <c r="BG143" s="187"/>
      <c r="BH143" s="187"/>
      <c r="BI143" s="187"/>
      <c r="BJ143" s="187"/>
      <c r="BK143" s="187"/>
      <c r="BL143" s="187"/>
      <c r="BM143" s="187"/>
      <c r="BN143" s="187"/>
      <c r="BO143" s="187"/>
      <c r="BP143" s="187"/>
      <c r="BQ143" s="187"/>
      <c r="BR143" s="187"/>
      <c r="BS143" s="188"/>
      <c r="BT143" s="186"/>
      <c r="BU143" s="187"/>
      <c r="BV143" s="187"/>
      <c r="BW143" s="187"/>
      <c r="BX143" s="187"/>
      <c r="BY143" s="187"/>
      <c r="BZ143" s="187"/>
      <c r="CA143" s="187"/>
      <c r="CB143" s="187"/>
      <c r="CC143" s="187"/>
      <c r="CD143" s="187"/>
      <c r="CE143" s="187"/>
      <c r="CF143" s="187"/>
      <c r="CG143" s="187"/>
      <c r="CH143" s="187"/>
      <c r="CI143" s="188"/>
      <c r="CJ143" s="186"/>
      <c r="CK143" s="187"/>
      <c r="CL143" s="187"/>
      <c r="CM143" s="187"/>
      <c r="CN143" s="187"/>
      <c r="CO143" s="187"/>
      <c r="CP143" s="187"/>
      <c r="CQ143" s="187"/>
      <c r="CR143" s="187"/>
      <c r="CS143" s="187"/>
      <c r="CT143" s="187"/>
      <c r="CU143" s="187"/>
      <c r="CV143" s="187"/>
      <c r="CW143" s="187"/>
      <c r="CX143" s="187"/>
      <c r="CY143" s="187"/>
      <c r="CZ143" s="187"/>
      <c r="DA143" s="188"/>
    </row>
    <row r="144" spans="1:105" s="115" customFormat="1" ht="15" customHeight="1">
      <c r="A144" s="192"/>
      <c r="B144" s="192"/>
      <c r="C144" s="192"/>
      <c r="D144" s="192"/>
      <c r="E144" s="192"/>
      <c r="F144" s="192"/>
      <c r="G144" s="192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5"/>
      <c r="BE144" s="195"/>
      <c r="BF144" s="195"/>
      <c r="BG144" s="195"/>
      <c r="BH144" s="195"/>
      <c r="BI144" s="195"/>
      <c r="BJ144" s="195"/>
      <c r="BK144" s="195"/>
      <c r="BL144" s="195"/>
      <c r="BM144" s="195"/>
      <c r="BN144" s="195"/>
      <c r="BO144" s="195"/>
      <c r="BP144" s="195"/>
      <c r="BQ144" s="195"/>
      <c r="BR144" s="195"/>
      <c r="BS144" s="195"/>
      <c r="BT144" s="195"/>
      <c r="BU144" s="195"/>
      <c r="BV144" s="195"/>
      <c r="BW144" s="195"/>
      <c r="BX144" s="195"/>
      <c r="BY144" s="195"/>
      <c r="BZ144" s="195"/>
      <c r="CA144" s="195"/>
      <c r="CB144" s="195"/>
      <c r="CC144" s="195"/>
      <c r="CD144" s="195"/>
      <c r="CE144" s="195"/>
      <c r="CF144" s="195"/>
      <c r="CG144" s="195"/>
      <c r="CH144" s="195"/>
      <c r="CI144" s="195"/>
      <c r="CJ144" s="195"/>
      <c r="CK144" s="195"/>
      <c r="CL144" s="195"/>
      <c r="CM144" s="195"/>
      <c r="CN144" s="195"/>
      <c r="CO144" s="195"/>
      <c r="CP144" s="195"/>
      <c r="CQ144" s="195"/>
      <c r="CR144" s="195"/>
      <c r="CS144" s="195"/>
      <c r="CT144" s="195"/>
      <c r="CU144" s="195"/>
      <c r="CV144" s="195"/>
      <c r="CW144" s="195"/>
      <c r="CX144" s="195"/>
      <c r="CY144" s="195"/>
      <c r="CZ144" s="195"/>
      <c r="DA144" s="195"/>
    </row>
    <row r="145" spans="1:105" s="115" customFormat="1" ht="15" customHeight="1">
      <c r="A145" s="192"/>
      <c r="B145" s="192"/>
      <c r="C145" s="192"/>
      <c r="D145" s="192"/>
      <c r="E145" s="192"/>
      <c r="F145" s="192"/>
      <c r="G145" s="192"/>
      <c r="H145" s="221" t="s">
        <v>336</v>
      </c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1"/>
      <c r="AU145" s="221"/>
      <c r="AV145" s="221"/>
      <c r="AW145" s="221"/>
      <c r="AX145" s="221"/>
      <c r="AY145" s="221"/>
      <c r="AZ145" s="221"/>
      <c r="BA145" s="221"/>
      <c r="BB145" s="221"/>
      <c r="BC145" s="222"/>
      <c r="BD145" s="195" t="s">
        <v>293</v>
      </c>
      <c r="BE145" s="195"/>
      <c r="BF145" s="195"/>
      <c r="BG145" s="195"/>
      <c r="BH145" s="195"/>
      <c r="BI145" s="195"/>
      <c r="BJ145" s="195"/>
      <c r="BK145" s="195"/>
      <c r="BL145" s="195"/>
      <c r="BM145" s="195"/>
      <c r="BN145" s="195"/>
      <c r="BO145" s="195"/>
      <c r="BP145" s="195"/>
      <c r="BQ145" s="195"/>
      <c r="BR145" s="195"/>
      <c r="BS145" s="195"/>
      <c r="BT145" s="195" t="s">
        <v>293</v>
      </c>
      <c r="BU145" s="195"/>
      <c r="BV145" s="195"/>
      <c r="BW145" s="195"/>
      <c r="BX145" s="195"/>
      <c r="BY145" s="195"/>
      <c r="BZ145" s="195"/>
      <c r="CA145" s="195"/>
      <c r="CB145" s="195"/>
      <c r="CC145" s="195"/>
      <c r="CD145" s="195"/>
      <c r="CE145" s="195"/>
      <c r="CF145" s="195"/>
      <c r="CG145" s="195"/>
      <c r="CH145" s="195"/>
      <c r="CI145" s="195"/>
      <c r="CJ145" s="195">
        <f>SUM(CJ137:DA143)</f>
        <v>38200</v>
      </c>
      <c r="CK145" s="195"/>
      <c r="CL145" s="195"/>
      <c r="CM145" s="195"/>
      <c r="CN145" s="195"/>
      <c r="CO145" s="195"/>
      <c r="CP145" s="195"/>
      <c r="CQ145" s="195"/>
      <c r="CR145" s="195"/>
      <c r="CS145" s="195"/>
      <c r="CT145" s="195"/>
      <c r="CU145" s="195"/>
      <c r="CV145" s="195"/>
      <c r="CW145" s="195"/>
      <c r="CX145" s="195"/>
      <c r="CY145" s="195"/>
      <c r="CZ145" s="195"/>
      <c r="DA145" s="195"/>
    </row>
    <row r="146" spans="1:105" s="109" customFormat="1" ht="12" customHeight="1"/>
    <row r="147" spans="1:105" s="151" customFormat="1" ht="14.25">
      <c r="A147" s="223" t="s">
        <v>438</v>
      </c>
      <c r="B147" s="223"/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23"/>
      <c r="Z147" s="223"/>
      <c r="AA147" s="223"/>
      <c r="AB147" s="223"/>
      <c r="AC147" s="223"/>
      <c r="AD147" s="223"/>
      <c r="AE147" s="223"/>
      <c r="AF147" s="223"/>
      <c r="AG147" s="223"/>
      <c r="AH147" s="223"/>
      <c r="AI147" s="223"/>
      <c r="AJ147" s="223"/>
      <c r="AK147" s="223"/>
      <c r="AL147" s="223"/>
      <c r="AM147" s="223"/>
      <c r="AN147" s="223"/>
      <c r="AO147" s="223"/>
      <c r="AP147" s="223"/>
      <c r="AQ147" s="223"/>
      <c r="AR147" s="223"/>
      <c r="AS147" s="223"/>
      <c r="AT147" s="223"/>
      <c r="AU147" s="223"/>
      <c r="AV147" s="223"/>
      <c r="AW147" s="223"/>
      <c r="AX147" s="223"/>
      <c r="AY147" s="223"/>
      <c r="AZ147" s="223"/>
      <c r="BA147" s="223"/>
      <c r="BB147" s="223"/>
      <c r="BC147" s="223"/>
      <c r="BD147" s="223"/>
      <c r="BE147" s="223"/>
      <c r="BF147" s="223"/>
      <c r="BG147" s="223"/>
      <c r="BH147" s="223"/>
      <c r="BI147" s="223"/>
      <c r="BJ147" s="223"/>
      <c r="BK147" s="223"/>
      <c r="BL147" s="223"/>
      <c r="BM147" s="223"/>
      <c r="BN147" s="223"/>
      <c r="BO147" s="223"/>
      <c r="BP147" s="223"/>
      <c r="BQ147" s="223"/>
      <c r="BR147" s="223"/>
      <c r="BS147" s="223"/>
      <c r="BT147" s="223"/>
      <c r="BU147" s="223"/>
      <c r="BV147" s="223"/>
      <c r="BW147" s="223"/>
      <c r="BX147" s="223"/>
      <c r="BY147" s="223"/>
      <c r="BZ147" s="223"/>
      <c r="CA147" s="223"/>
      <c r="CB147" s="223"/>
      <c r="CC147" s="223"/>
      <c r="CD147" s="223"/>
      <c r="CE147" s="223"/>
      <c r="CF147" s="223"/>
      <c r="CG147" s="223"/>
      <c r="CH147" s="223"/>
      <c r="CI147" s="223"/>
      <c r="CJ147" s="223"/>
      <c r="CK147" s="223"/>
      <c r="CL147" s="223"/>
      <c r="CM147" s="223"/>
      <c r="CN147" s="223"/>
      <c r="CO147" s="223"/>
      <c r="CP147" s="223"/>
      <c r="CQ147" s="223"/>
      <c r="CR147" s="223"/>
      <c r="CS147" s="223"/>
      <c r="CT147" s="223"/>
      <c r="CU147" s="223"/>
      <c r="CV147" s="223"/>
      <c r="CW147" s="223"/>
      <c r="CX147" s="223"/>
      <c r="CY147" s="223"/>
      <c r="CZ147" s="223"/>
      <c r="DA147" s="223"/>
    </row>
    <row r="148" spans="1:105" s="109" customFormat="1" ht="6" customHeight="1"/>
    <row r="149" spans="1:105" s="151" customFormat="1" ht="15">
      <c r="A149" s="151" t="s">
        <v>326</v>
      </c>
      <c r="X149" s="238" t="s">
        <v>403</v>
      </c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38"/>
      <c r="AK149" s="238"/>
      <c r="AL149" s="238"/>
      <c r="AM149" s="238"/>
      <c r="AN149" s="238"/>
      <c r="AO149" s="238"/>
      <c r="AP149" s="238"/>
      <c r="AQ149" s="238"/>
      <c r="AR149" s="238"/>
      <c r="AS149" s="238"/>
      <c r="AT149" s="238"/>
      <c r="AU149" s="238"/>
      <c r="AV149" s="238"/>
      <c r="AW149" s="238"/>
      <c r="AX149" s="238"/>
      <c r="AY149" s="238"/>
      <c r="AZ149" s="238"/>
      <c r="BA149" s="238"/>
      <c r="BB149" s="238"/>
      <c r="BC149" s="238"/>
      <c r="BD149" s="238"/>
      <c r="BE149" s="238"/>
      <c r="BF149" s="238"/>
      <c r="BG149" s="238"/>
      <c r="BH149" s="238"/>
      <c r="BI149" s="238"/>
      <c r="BJ149" s="238"/>
      <c r="BK149" s="238"/>
      <c r="BL149" s="238"/>
      <c r="BM149" s="238"/>
      <c r="BN149" s="238"/>
      <c r="BO149" s="238"/>
      <c r="BP149" s="238"/>
      <c r="BQ149" s="238"/>
      <c r="BR149" s="238"/>
      <c r="BS149" s="238"/>
      <c r="BT149" s="238"/>
      <c r="BU149" s="238"/>
      <c r="BV149" s="238"/>
      <c r="BW149" s="238"/>
      <c r="BX149" s="238"/>
      <c r="BY149" s="238"/>
      <c r="BZ149" s="238"/>
      <c r="CA149" s="238"/>
      <c r="CB149" s="238"/>
      <c r="CC149" s="238"/>
      <c r="CD149" s="238"/>
      <c r="CE149" s="238"/>
      <c r="CF149" s="238"/>
      <c r="CG149" s="238"/>
      <c r="CH149" s="238"/>
      <c r="CI149" s="238"/>
      <c r="CJ149" s="238"/>
      <c r="CK149" s="238"/>
      <c r="CL149" s="238"/>
      <c r="CM149" s="238"/>
      <c r="CN149" s="238"/>
      <c r="CO149" s="238"/>
      <c r="CP149" s="238"/>
      <c r="CQ149" s="238"/>
      <c r="CR149" s="238"/>
      <c r="CS149" s="238"/>
      <c r="CT149" s="238"/>
      <c r="CU149" s="238"/>
      <c r="CV149" s="238"/>
      <c r="CW149" s="238"/>
      <c r="CX149" s="238"/>
      <c r="CY149" s="238"/>
      <c r="CZ149" s="238"/>
      <c r="DA149" s="238"/>
    </row>
    <row r="150" spans="1:105" s="151" customFormat="1" ht="6" customHeight="1"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111"/>
      <c r="CO150" s="111"/>
      <c r="CP150" s="111"/>
      <c r="CQ150" s="111"/>
      <c r="CR150" s="111"/>
      <c r="CS150" s="111"/>
      <c r="CT150" s="111"/>
      <c r="CU150" s="111"/>
      <c r="CV150" s="111"/>
      <c r="CW150" s="111"/>
      <c r="CX150" s="111"/>
      <c r="CY150" s="111"/>
      <c r="CZ150" s="111"/>
      <c r="DA150" s="111"/>
    </row>
    <row r="151" spans="1:105" s="109" customFormat="1" ht="10.5" customHeight="1"/>
    <row r="152" spans="1:105" s="151" customFormat="1" ht="14.25">
      <c r="A152" s="223" t="s">
        <v>404</v>
      </c>
      <c r="B152" s="223"/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3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23"/>
      <c r="BG152" s="223"/>
      <c r="BH152" s="223"/>
      <c r="BI152" s="223"/>
      <c r="BJ152" s="223"/>
      <c r="BK152" s="223"/>
      <c r="BL152" s="223"/>
      <c r="BM152" s="223"/>
      <c r="BN152" s="223"/>
      <c r="BO152" s="223"/>
      <c r="BP152" s="223"/>
      <c r="BQ152" s="223"/>
      <c r="BR152" s="223"/>
      <c r="BS152" s="223"/>
      <c r="BT152" s="223"/>
      <c r="BU152" s="223"/>
      <c r="BV152" s="223"/>
      <c r="BW152" s="223"/>
      <c r="BX152" s="223"/>
      <c r="BY152" s="223"/>
      <c r="BZ152" s="223"/>
      <c r="CA152" s="223"/>
      <c r="CB152" s="223"/>
      <c r="CC152" s="223"/>
      <c r="CD152" s="223"/>
      <c r="CE152" s="223"/>
      <c r="CF152" s="223"/>
      <c r="CG152" s="223"/>
      <c r="CH152" s="223"/>
      <c r="CI152" s="223"/>
      <c r="CJ152" s="223"/>
      <c r="CK152" s="223"/>
      <c r="CL152" s="223"/>
      <c r="CM152" s="223"/>
      <c r="CN152" s="223"/>
      <c r="CO152" s="223"/>
      <c r="CP152" s="223"/>
      <c r="CQ152" s="223"/>
      <c r="CR152" s="223"/>
      <c r="CS152" s="223"/>
      <c r="CT152" s="223"/>
      <c r="CU152" s="223"/>
      <c r="CV152" s="223"/>
      <c r="CW152" s="223"/>
      <c r="CX152" s="223"/>
      <c r="CY152" s="223"/>
      <c r="CZ152" s="223"/>
      <c r="DA152" s="223"/>
    </row>
    <row r="153" spans="1:105" s="109" customFormat="1" ht="10.5" customHeight="1"/>
    <row r="154" spans="1:105" s="153" customFormat="1" ht="45" customHeight="1">
      <c r="A154" s="234" t="s">
        <v>329</v>
      </c>
      <c r="B154" s="235"/>
      <c r="C154" s="235"/>
      <c r="D154" s="235"/>
      <c r="E154" s="235"/>
      <c r="F154" s="235"/>
      <c r="G154" s="236"/>
      <c r="H154" s="234" t="s">
        <v>385</v>
      </c>
      <c r="I154" s="235"/>
      <c r="J154" s="235"/>
      <c r="K154" s="235"/>
      <c r="L154" s="235"/>
      <c r="M154" s="235"/>
      <c r="N154" s="235"/>
      <c r="O154" s="235"/>
      <c r="P154" s="235"/>
      <c r="Q154" s="235"/>
      <c r="R154" s="235"/>
      <c r="S154" s="235"/>
      <c r="T154" s="235"/>
      <c r="U154" s="235"/>
      <c r="V154" s="235"/>
      <c r="W154" s="235"/>
      <c r="X154" s="235"/>
      <c r="Y154" s="235"/>
      <c r="Z154" s="235"/>
      <c r="AA154" s="235"/>
      <c r="AB154" s="235"/>
      <c r="AC154" s="235"/>
      <c r="AD154" s="235"/>
      <c r="AE154" s="235"/>
      <c r="AF154" s="235"/>
      <c r="AG154" s="235"/>
      <c r="AH154" s="235"/>
      <c r="AI154" s="235"/>
      <c r="AJ154" s="235"/>
      <c r="AK154" s="235"/>
      <c r="AL154" s="235"/>
      <c r="AM154" s="235"/>
      <c r="AN154" s="235"/>
      <c r="AO154" s="236"/>
      <c r="AP154" s="234" t="s">
        <v>405</v>
      </c>
      <c r="AQ154" s="235"/>
      <c r="AR154" s="235"/>
      <c r="AS154" s="235"/>
      <c r="AT154" s="235"/>
      <c r="AU154" s="235"/>
      <c r="AV154" s="235"/>
      <c r="AW154" s="235"/>
      <c r="AX154" s="235"/>
      <c r="AY154" s="235"/>
      <c r="AZ154" s="235"/>
      <c r="BA154" s="235"/>
      <c r="BB154" s="235"/>
      <c r="BC154" s="235"/>
      <c r="BD154" s="235"/>
      <c r="BE154" s="236"/>
      <c r="BF154" s="234" t="s">
        <v>406</v>
      </c>
      <c r="BG154" s="235"/>
      <c r="BH154" s="235"/>
      <c r="BI154" s="235"/>
      <c r="BJ154" s="235"/>
      <c r="BK154" s="235"/>
      <c r="BL154" s="235"/>
      <c r="BM154" s="235"/>
      <c r="BN154" s="235"/>
      <c r="BO154" s="235"/>
      <c r="BP154" s="235"/>
      <c r="BQ154" s="235"/>
      <c r="BR154" s="235"/>
      <c r="BS154" s="235"/>
      <c r="BT154" s="235"/>
      <c r="BU154" s="236"/>
      <c r="BV154" s="234" t="s">
        <v>407</v>
      </c>
      <c r="BW154" s="235"/>
      <c r="BX154" s="235"/>
      <c r="BY154" s="235"/>
      <c r="BZ154" s="235"/>
      <c r="CA154" s="235"/>
      <c r="CB154" s="235"/>
      <c r="CC154" s="235"/>
      <c r="CD154" s="235"/>
      <c r="CE154" s="235"/>
      <c r="CF154" s="235"/>
      <c r="CG154" s="235"/>
      <c r="CH154" s="235"/>
      <c r="CI154" s="235"/>
      <c r="CJ154" s="235"/>
      <c r="CK154" s="236"/>
      <c r="CL154" s="234" t="s">
        <v>345</v>
      </c>
      <c r="CM154" s="235"/>
      <c r="CN154" s="235"/>
      <c r="CO154" s="235"/>
      <c r="CP154" s="235"/>
      <c r="CQ154" s="235"/>
      <c r="CR154" s="235"/>
      <c r="CS154" s="235"/>
      <c r="CT154" s="235"/>
      <c r="CU154" s="235"/>
      <c r="CV154" s="235"/>
      <c r="CW154" s="235"/>
      <c r="CX154" s="235"/>
      <c r="CY154" s="235"/>
      <c r="CZ154" s="235"/>
      <c r="DA154" s="236"/>
    </row>
    <row r="155" spans="1:105" s="114" customFormat="1">
      <c r="A155" s="204">
        <v>1</v>
      </c>
      <c r="B155" s="204"/>
      <c r="C155" s="204"/>
      <c r="D155" s="204"/>
      <c r="E155" s="204"/>
      <c r="F155" s="204"/>
      <c r="G155" s="204"/>
      <c r="H155" s="204">
        <v>2</v>
      </c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04"/>
      <c r="AI155" s="204"/>
      <c r="AJ155" s="204"/>
      <c r="AK155" s="204"/>
      <c r="AL155" s="204"/>
      <c r="AM155" s="204"/>
      <c r="AN155" s="204"/>
      <c r="AO155" s="204"/>
      <c r="AP155" s="204">
        <v>3</v>
      </c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>
        <v>4</v>
      </c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>
        <v>5</v>
      </c>
      <c r="BW155" s="204"/>
      <c r="BX155" s="204"/>
      <c r="BY155" s="204"/>
      <c r="BZ155" s="204"/>
      <c r="CA155" s="204"/>
      <c r="CB155" s="204"/>
      <c r="CC155" s="204"/>
      <c r="CD155" s="204"/>
      <c r="CE155" s="204"/>
      <c r="CF155" s="204"/>
      <c r="CG155" s="204"/>
      <c r="CH155" s="204"/>
      <c r="CI155" s="204"/>
      <c r="CJ155" s="204"/>
      <c r="CK155" s="204"/>
      <c r="CL155" s="204">
        <v>6</v>
      </c>
      <c r="CM155" s="204"/>
      <c r="CN155" s="204"/>
      <c r="CO155" s="204"/>
      <c r="CP155" s="204"/>
      <c r="CQ155" s="204"/>
      <c r="CR155" s="204"/>
      <c r="CS155" s="204"/>
      <c r="CT155" s="204"/>
      <c r="CU155" s="204"/>
      <c r="CV155" s="204"/>
      <c r="CW155" s="204"/>
      <c r="CX155" s="204"/>
      <c r="CY155" s="204"/>
      <c r="CZ155" s="204"/>
      <c r="DA155" s="204"/>
    </row>
    <row r="156" spans="1:105" s="115" customFormat="1" ht="15" customHeight="1">
      <c r="A156" s="192" t="s">
        <v>141</v>
      </c>
      <c r="B156" s="192"/>
      <c r="C156" s="192"/>
      <c r="D156" s="192"/>
      <c r="E156" s="192"/>
      <c r="F156" s="192"/>
      <c r="G156" s="192"/>
      <c r="H156" s="193" t="s">
        <v>442</v>
      </c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  <c r="BI156" s="195"/>
      <c r="BJ156" s="195"/>
      <c r="BK156" s="195"/>
      <c r="BL156" s="195"/>
      <c r="BM156" s="195"/>
      <c r="BN156" s="195"/>
      <c r="BO156" s="195"/>
      <c r="BP156" s="195"/>
      <c r="BQ156" s="195"/>
      <c r="BR156" s="195"/>
      <c r="BS156" s="195"/>
      <c r="BT156" s="195"/>
      <c r="BU156" s="195"/>
      <c r="BV156" s="196"/>
      <c r="BW156" s="196"/>
      <c r="BX156" s="196"/>
      <c r="BY156" s="196"/>
      <c r="BZ156" s="196"/>
      <c r="CA156" s="196"/>
      <c r="CB156" s="196"/>
      <c r="CC156" s="196"/>
      <c r="CD156" s="196"/>
      <c r="CE156" s="196"/>
      <c r="CF156" s="196"/>
      <c r="CG156" s="196"/>
      <c r="CH156" s="196"/>
      <c r="CI156" s="196"/>
      <c r="CJ156" s="196"/>
      <c r="CK156" s="196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</row>
    <row r="157" spans="1:105" s="115" customFormat="1" ht="15" customHeight="1">
      <c r="A157" s="192"/>
      <c r="B157" s="192"/>
      <c r="C157" s="192"/>
      <c r="D157" s="192"/>
      <c r="E157" s="192"/>
      <c r="F157" s="192"/>
      <c r="G157" s="192"/>
      <c r="H157" s="193" t="s">
        <v>443</v>
      </c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193"/>
      <c r="AK157" s="193"/>
      <c r="AL157" s="193"/>
      <c r="AM157" s="193"/>
      <c r="AN157" s="193"/>
      <c r="AO157" s="193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  <c r="BG157" s="195"/>
      <c r="BH157" s="195"/>
      <c r="BI157" s="195"/>
      <c r="BJ157" s="195"/>
      <c r="BK157" s="195"/>
      <c r="BL157" s="195"/>
      <c r="BM157" s="195"/>
      <c r="BN157" s="195"/>
      <c r="BO157" s="195"/>
      <c r="BP157" s="195"/>
      <c r="BQ157" s="195"/>
      <c r="BR157" s="195"/>
      <c r="BS157" s="195"/>
      <c r="BT157" s="195"/>
      <c r="BU157" s="195"/>
      <c r="BV157" s="196"/>
      <c r="BW157" s="196"/>
      <c r="BX157" s="196"/>
      <c r="BY157" s="196"/>
      <c r="BZ157" s="196"/>
      <c r="CA157" s="196"/>
      <c r="CB157" s="196"/>
      <c r="CC157" s="196"/>
      <c r="CD157" s="196"/>
      <c r="CE157" s="196"/>
      <c r="CF157" s="196"/>
      <c r="CG157" s="196"/>
      <c r="CH157" s="196"/>
      <c r="CI157" s="196"/>
      <c r="CJ157" s="196"/>
      <c r="CK157" s="196"/>
      <c r="CL157" s="197"/>
      <c r="CM157" s="197"/>
      <c r="CN157" s="197"/>
      <c r="CO157" s="197"/>
      <c r="CP157" s="197"/>
      <c r="CQ157" s="197"/>
      <c r="CR157" s="197"/>
      <c r="CS157" s="197"/>
      <c r="CT157" s="197"/>
      <c r="CU157" s="197"/>
      <c r="CV157" s="197"/>
      <c r="CW157" s="197"/>
      <c r="CX157" s="197"/>
      <c r="CY157" s="197"/>
      <c r="CZ157" s="197"/>
      <c r="DA157" s="197"/>
    </row>
    <row r="158" spans="1:105" s="115" customFormat="1" ht="15.75" customHeight="1">
      <c r="A158" s="192"/>
      <c r="B158" s="192"/>
      <c r="C158" s="192"/>
      <c r="D158" s="192"/>
      <c r="E158" s="192"/>
      <c r="F158" s="192"/>
      <c r="G158" s="192"/>
      <c r="H158" s="193" t="s">
        <v>444</v>
      </c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193"/>
      <c r="AK158" s="193"/>
      <c r="AL158" s="193"/>
      <c r="AM158" s="193"/>
      <c r="AN158" s="193"/>
      <c r="AO158" s="193"/>
      <c r="AP158" s="195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  <c r="BB158" s="195"/>
      <c r="BC158" s="195"/>
      <c r="BD158" s="195"/>
      <c r="BE158" s="195"/>
      <c r="BF158" s="195"/>
      <c r="BG158" s="195"/>
      <c r="BH158" s="195"/>
      <c r="BI158" s="195"/>
      <c r="BJ158" s="195"/>
      <c r="BK158" s="195"/>
      <c r="BL158" s="195"/>
      <c r="BM158" s="195"/>
      <c r="BN158" s="195"/>
      <c r="BO158" s="195"/>
      <c r="BP158" s="195"/>
      <c r="BQ158" s="195"/>
      <c r="BR158" s="195"/>
      <c r="BS158" s="195"/>
      <c r="BT158" s="195"/>
      <c r="BU158" s="195"/>
      <c r="BV158" s="196"/>
      <c r="BW158" s="196"/>
      <c r="BX158" s="196"/>
      <c r="BY158" s="196"/>
      <c r="BZ158" s="196"/>
      <c r="CA158" s="196"/>
      <c r="CB158" s="196"/>
      <c r="CC158" s="196"/>
      <c r="CD158" s="196"/>
      <c r="CE158" s="196"/>
      <c r="CF158" s="196"/>
      <c r="CG158" s="196"/>
      <c r="CH158" s="196"/>
      <c r="CI158" s="196"/>
      <c r="CJ158" s="196"/>
      <c r="CK158" s="196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</row>
    <row r="159" spans="1:105" s="115" customFormat="1" ht="17.25" customHeight="1">
      <c r="A159" s="192"/>
      <c r="B159" s="192"/>
      <c r="C159" s="192"/>
      <c r="D159" s="192"/>
      <c r="E159" s="192"/>
      <c r="F159" s="192"/>
      <c r="G159" s="192"/>
      <c r="H159" s="193" t="s">
        <v>445</v>
      </c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3"/>
      <c r="AO159" s="193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  <c r="BG159" s="195"/>
      <c r="BH159" s="195"/>
      <c r="BI159" s="195"/>
      <c r="BJ159" s="195"/>
      <c r="BK159" s="195"/>
      <c r="BL159" s="195"/>
      <c r="BM159" s="195"/>
      <c r="BN159" s="195"/>
      <c r="BO159" s="195"/>
      <c r="BP159" s="195"/>
      <c r="BQ159" s="195"/>
      <c r="BR159" s="195"/>
      <c r="BS159" s="195"/>
      <c r="BT159" s="195"/>
      <c r="BU159" s="195"/>
      <c r="BV159" s="196"/>
      <c r="BW159" s="196"/>
      <c r="BX159" s="196"/>
      <c r="BY159" s="196"/>
      <c r="BZ159" s="196"/>
      <c r="CA159" s="196"/>
      <c r="CB159" s="196"/>
      <c r="CC159" s="196"/>
      <c r="CD159" s="196"/>
      <c r="CE159" s="196"/>
      <c r="CF159" s="196"/>
      <c r="CG159" s="196"/>
      <c r="CH159" s="196"/>
      <c r="CI159" s="196"/>
      <c r="CJ159" s="196"/>
      <c r="CK159" s="196"/>
      <c r="CL159" s="197"/>
      <c r="CM159" s="197"/>
      <c r="CN159" s="197"/>
      <c r="CO159" s="197"/>
      <c r="CP159" s="197"/>
      <c r="CQ159" s="197"/>
      <c r="CR159" s="197"/>
      <c r="CS159" s="197"/>
      <c r="CT159" s="197"/>
      <c r="CU159" s="197"/>
      <c r="CV159" s="197"/>
      <c r="CW159" s="197"/>
      <c r="CX159" s="197"/>
      <c r="CY159" s="197"/>
      <c r="CZ159" s="197"/>
      <c r="DA159" s="197"/>
    </row>
    <row r="160" spans="1:105" s="115" customFormat="1" ht="17.25" customHeight="1">
      <c r="A160" s="192"/>
      <c r="B160" s="192"/>
      <c r="C160" s="192"/>
      <c r="D160" s="192"/>
      <c r="E160" s="192"/>
      <c r="F160" s="192"/>
      <c r="G160" s="192"/>
      <c r="H160" s="193" t="s">
        <v>577</v>
      </c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5"/>
      <c r="AQ160" s="195"/>
      <c r="AR160" s="195"/>
      <c r="AS160" s="195"/>
      <c r="AT160" s="195"/>
      <c r="AU160" s="195"/>
      <c r="AV160" s="195"/>
      <c r="AW160" s="195"/>
      <c r="AX160" s="195"/>
      <c r="AY160" s="195"/>
      <c r="AZ160" s="195"/>
      <c r="BA160" s="195"/>
      <c r="BB160" s="195"/>
      <c r="BC160" s="195"/>
      <c r="BD160" s="195"/>
      <c r="BE160" s="195"/>
      <c r="BF160" s="195">
        <v>100</v>
      </c>
      <c r="BG160" s="195"/>
      <c r="BH160" s="195"/>
      <c r="BI160" s="195"/>
      <c r="BJ160" s="195"/>
      <c r="BK160" s="195"/>
      <c r="BL160" s="195"/>
      <c r="BM160" s="195"/>
      <c r="BN160" s="195"/>
      <c r="BO160" s="195"/>
      <c r="BP160" s="195"/>
      <c r="BQ160" s="195"/>
      <c r="BR160" s="195"/>
      <c r="BS160" s="195"/>
      <c r="BT160" s="195"/>
      <c r="BU160" s="195"/>
      <c r="BV160" s="196">
        <v>35</v>
      </c>
      <c r="BW160" s="196"/>
      <c r="BX160" s="196"/>
      <c r="BY160" s="196"/>
      <c r="BZ160" s="196"/>
      <c r="CA160" s="196"/>
      <c r="CB160" s="196"/>
      <c r="CC160" s="196"/>
      <c r="CD160" s="196"/>
      <c r="CE160" s="196"/>
      <c r="CF160" s="196"/>
      <c r="CG160" s="196"/>
      <c r="CH160" s="196"/>
      <c r="CI160" s="196"/>
      <c r="CJ160" s="196"/>
      <c r="CK160" s="196"/>
      <c r="CL160" s="197">
        <v>3500</v>
      </c>
      <c r="CM160" s="197"/>
      <c r="CN160" s="197"/>
      <c r="CO160" s="197"/>
      <c r="CP160" s="197"/>
      <c r="CQ160" s="197"/>
      <c r="CR160" s="197"/>
      <c r="CS160" s="197"/>
      <c r="CT160" s="197"/>
      <c r="CU160" s="197"/>
      <c r="CV160" s="197"/>
      <c r="CW160" s="197"/>
      <c r="CX160" s="197"/>
      <c r="CY160" s="197"/>
      <c r="CZ160" s="197"/>
      <c r="DA160" s="197"/>
    </row>
    <row r="161" spans="1:105" s="115" customFormat="1" ht="15" customHeight="1">
      <c r="A161" s="192"/>
      <c r="B161" s="192"/>
      <c r="C161" s="192"/>
      <c r="D161" s="192"/>
      <c r="E161" s="192"/>
      <c r="F161" s="192"/>
      <c r="G161" s="192"/>
      <c r="H161" s="237" t="s">
        <v>408</v>
      </c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199"/>
      <c r="AN161" s="199"/>
      <c r="AO161" s="200"/>
      <c r="AP161" s="195" t="s">
        <v>293</v>
      </c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  <c r="BB161" s="195"/>
      <c r="BC161" s="195"/>
      <c r="BD161" s="195"/>
      <c r="BE161" s="195"/>
      <c r="BF161" s="195" t="s">
        <v>293</v>
      </c>
      <c r="BG161" s="195"/>
      <c r="BH161" s="195"/>
      <c r="BI161" s="195"/>
      <c r="BJ161" s="195"/>
      <c r="BK161" s="195"/>
      <c r="BL161" s="195"/>
      <c r="BM161" s="195"/>
      <c r="BN161" s="195"/>
      <c r="BO161" s="195"/>
      <c r="BP161" s="195"/>
      <c r="BQ161" s="195"/>
      <c r="BR161" s="195"/>
      <c r="BS161" s="195"/>
      <c r="BT161" s="195"/>
      <c r="BU161" s="195"/>
      <c r="BV161" s="195" t="s">
        <v>293</v>
      </c>
      <c r="BW161" s="195"/>
      <c r="BX161" s="195"/>
      <c r="BY161" s="195"/>
      <c r="BZ161" s="195"/>
      <c r="CA161" s="195"/>
      <c r="CB161" s="195"/>
      <c r="CC161" s="195"/>
      <c r="CD161" s="195"/>
      <c r="CE161" s="195"/>
      <c r="CF161" s="195"/>
      <c r="CG161" s="195"/>
      <c r="CH161" s="195"/>
      <c r="CI161" s="195"/>
      <c r="CJ161" s="195"/>
      <c r="CK161" s="195"/>
      <c r="CL161" s="197">
        <f>SUM(CL156:DA160)</f>
        <v>3500</v>
      </c>
      <c r="CM161" s="197"/>
      <c r="CN161" s="197"/>
      <c r="CO161" s="197"/>
      <c r="CP161" s="197"/>
      <c r="CQ161" s="197"/>
      <c r="CR161" s="197"/>
      <c r="CS161" s="197"/>
      <c r="CT161" s="197"/>
      <c r="CU161" s="197"/>
      <c r="CV161" s="197"/>
      <c r="CW161" s="197"/>
      <c r="CX161" s="197"/>
      <c r="CY161" s="197"/>
      <c r="CZ161" s="197"/>
      <c r="DA161" s="197"/>
    </row>
    <row r="162" spans="1:105" s="109" customFormat="1" ht="10.5" customHeight="1"/>
    <row r="163" spans="1:105" s="151" customFormat="1" ht="14.25">
      <c r="A163" s="223" t="s">
        <v>409</v>
      </c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  <c r="AJ163" s="223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  <c r="BZ163" s="223"/>
      <c r="CA163" s="223"/>
      <c r="CB163" s="223"/>
      <c r="CC163" s="223"/>
      <c r="CD163" s="223"/>
      <c r="CE163" s="223"/>
      <c r="CF163" s="223"/>
      <c r="CG163" s="223"/>
      <c r="CH163" s="223"/>
      <c r="CI163" s="223"/>
      <c r="CJ163" s="223"/>
      <c r="CK163" s="223"/>
      <c r="CL163" s="223"/>
      <c r="CM163" s="223"/>
      <c r="CN163" s="223"/>
      <c r="CO163" s="223"/>
      <c r="CP163" s="223"/>
      <c r="CQ163" s="223"/>
      <c r="CR163" s="223"/>
      <c r="CS163" s="223"/>
      <c r="CT163" s="223"/>
      <c r="CU163" s="223"/>
      <c r="CV163" s="223"/>
      <c r="CW163" s="223"/>
      <c r="CX163" s="223"/>
      <c r="CY163" s="223"/>
      <c r="CZ163" s="223"/>
      <c r="DA163" s="223"/>
    </row>
    <row r="164" spans="1:105" s="109" customFormat="1" ht="10.5" customHeight="1"/>
    <row r="165" spans="1:105" s="153" customFormat="1" ht="45" customHeight="1">
      <c r="A165" s="201" t="s">
        <v>329</v>
      </c>
      <c r="B165" s="202"/>
      <c r="C165" s="202"/>
      <c r="D165" s="202"/>
      <c r="E165" s="202"/>
      <c r="F165" s="202"/>
      <c r="G165" s="203"/>
      <c r="H165" s="201" t="s">
        <v>385</v>
      </c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  <c r="AA165" s="202"/>
      <c r="AB165" s="202"/>
      <c r="AC165" s="202"/>
      <c r="AD165" s="202"/>
      <c r="AE165" s="202"/>
      <c r="AF165" s="202"/>
      <c r="AG165" s="202"/>
      <c r="AH165" s="202"/>
      <c r="AI165" s="202"/>
      <c r="AJ165" s="202"/>
      <c r="AK165" s="202"/>
      <c r="AL165" s="202"/>
      <c r="AM165" s="202"/>
      <c r="AN165" s="202"/>
      <c r="AO165" s="202"/>
      <c r="AP165" s="202"/>
      <c r="AQ165" s="202"/>
      <c r="AR165" s="202"/>
      <c r="AS165" s="202"/>
      <c r="AT165" s="202"/>
      <c r="AU165" s="202"/>
      <c r="AV165" s="202"/>
      <c r="AW165" s="202"/>
      <c r="AX165" s="202"/>
      <c r="AY165" s="202"/>
      <c r="AZ165" s="202"/>
      <c r="BA165" s="202"/>
      <c r="BB165" s="202"/>
      <c r="BC165" s="203"/>
      <c r="BD165" s="201" t="s">
        <v>410</v>
      </c>
      <c r="BE165" s="202"/>
      <c r="BF165" s="202"/>
      <c r="BG165" s="202"/>
      <c r="BH165" s="202"/>
      <c r="BI165" s="202"/>
      <c r="BJ165" s="202"/>
      <c r="BK165" s="202"/>
      <c r="BL165" s="202"/>
      <c r="BM165" s="202"/>
      <c r="BN165" s="202"/>
      <c r="BO165" s="202"/>
      <c r="BP165" s="202"/>
      <c r="BQ165" s="202"/>
      <c r="BR165" s="202"/>
      <c r="BS165" s="203"/>
      <c r="BT165" s="201" t="s">
        <v>411</v>
      </c>
      <c r="BU165" s="202"/>
      <c r="BV165" s="202"/>
      <c r="BW165" s="202"/>
      <c r="BX165" s="202"/>
      <c r="BY165" s="202"/>
      <c r="BZ165" s="202"/>
      <c r="CA165" s="202"/>
      <c r="CB165" s="202"/>
      <c r="CC165" s="202"/>
      <c r="CD165" s="202"/>
      <c r="CE165" s="202"/>
      <c r="CF165" s="202"/>
      <c r="CG165" s="202"/>
      <c r="CH165" s="202"/>
      <c r="CI165" s="203"/>
      <c r="CJ165" s="201" t="s">
        <v>341</v>
      </c>
      <c r="CK165" s="202"/>
      <c r="CL165" s="202"/>
      <c r="CM165" s="202"/>
      <c r="CN165" s="202"/>
      <c r="CO165" s="202"/>
      <c r="CP165" s="202"/>
      <c r="CQ165" s="202"/>
      <c r="CR165" s="202"/>
      <c r="CS165" s="202"/>
      <c r="CT165" s="202"/>
      <c r="CU165" s="202"/>
      <c r="CV165" s="202"/>
      <c r="CW165" s="202"/>
      <c r="CX165" s="202"/>
      <c r="CY165" s="202"/>
      <c r="CZ165" s="202"/>
      <c r="DA165" s="203"/>
    </row>
    <row r="166" spans="1:105" s="114" customFormat="1">
      <c r="A166" s="204">
        <v>1</v>
      </c>
      <c r="B166" s="204"/>
      <c r="C166" s="204"/>
      <c r="D166" s="204"/>
      <c r="E166" s="204"/>
      <c r="F166" s="204"/>
      <c r="G166" s="204"/>
      <c r="H166" s="204">
        <v>2</v>
      </c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>
        <v>3</v>
      </c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>
        <v>4</v>
      </c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>
        <v>5</v>
      </c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</row>
    <row r="167" spans="1:105" s="115" customFormat="1" ht="15" customHeight="1">
      <c r="A167" s="192" t="s">
        <v>141</v>
      </c>
      <c r="B167" s="192"/>
      <c r="C167" s="192"/>
      <c r="D167" s="192"/>
      <c r="E167" s="192"/>
      <c r="F167" s="192"/>
      <c r="G167" s="192"/>
      <c r="H167" s="193" t="s">
        <v>533</v>
      </c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3"/>
      <c r="AO167" s="193"/>
      <c r="AP167" s="193"/>
      <c r="AQ167" s="193"/>
      <c r="AR167" s="193"/>
      <c r="AS167" s="193"/>
      <c r="AT167" s="193"/>
      <c r="AU167" s="193"/>
      <c r="AV167" s="193"/>
      <c r="AW167" s="193"/>
      <c r="AX167" s="193"/>
      <c r="AY167" s="193"/>
      <c r="AZ167" s="193"/>
      <c r="BA167" s="193"/>
      <c r="BB167" s="193"/>
      <c r="BC167" s="193"/>
      <c r="BD167" s="195">
        <v>1</v>
      </c>
      <c r="BE167" s="195"/>
      <c r="BF167" s="195"/>
      <c r="BG167" s="195"/>
      <c r="BH167" s="195"/>
      <c r="BI167" s="195"/>
      <c r="BJ167" s="195"/>
      <c r="BK167" s="195"/>
      <c r="BL167" s="195"/>
      <c r="BM167" s="195"/>
      <c r="BN167" s="195"/>
      <c r="BO167" s="195"/>
      <c r="BP167" s="195"/>
      <c r="BQ167" s="195"/>
      <c r="BR167" s="195"/>
      <c r="BS167" s="195"/>
      <c r="BT167" s="195">
        <v>670</v>
      </c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>
        <v>670</v>
      </c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</row>
    <row r="168" spans="1:105" s="115" customFormat="1" ht="13.5" customHeight="1">
      <c r="A168" s="192"/>
      <c r="B168" s="192"/>
      <c r="C168" s="192"/>
      <c r="D168" s="192"/>
      <c r="E168" s="192"/>
      <c r="F168" s="192"/>
      <c r="G168" s="192"/>
      <c r="H168" s="221" t="s">
        <v>336</v>
      </c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21"/>
      <c r="AK168" s="221"/>
      <c r="AL168" s="221"/>
      <c r="AM168" s="221"/>
      <c r="AN168" s="221"/>
      <c r="AO168" s="221"/>
      <c r="AP168" s="221"/>
      <c r="AQ168" s="221"/>
      <c r="AR168" s="221"/>
      <c r="AS168" s="221"/>
      <c r="AT168" s="221"/>
      <c r="AU168" s="221"/>
      <c r="AV168" s="221"/>
      <c r="AW168" s="221"/>
      <c r="AX168" s="221"/>
      <c r="AY168" s="221"/>
      <c r="AZ168" s="221"/>
      <c r="BA168" s="221"/>
      <c r="BB168" s="221"/>
      <c r="BC168" s="222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195"/>
      <c r="BQ168" s="195"/>
      <c r="BR168" s="195"/>
      <c r="BS168" s="195"/>
      <c r="BT168" s="195"/>
      <c r="BU168" s="195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  <c r="CH168" s="195"/>
      <c r="CI168" s="195"/>
      <c r="CJ168" s="195">
        <f>SUM(CJ167)</f>
        <v>670</v>
      </c>
      <c r="CK168" s="195"/>
      <c r="CL168" s="195"/>
      <c r="CM168" s="195"/>
      <c r="CN168" s="195"/>
      <c r="CO168" s="195"/>
      <c r="CP168" s="195"/>
      <c r="CQ168" s="195"/>
      <c r="CR168" s="195"/>
      <c r="CS168" s="195"/>
      <c r="CT168" s="195"/>
      <c r="CU168" s="195"/>
      <c r="CV168" s="195"/>
      <c r="CW168" s="195"/>
      <c r="CX168" s="195"/>
      <c r="CY168" s="195"/>
      <c r="CZ168" s="195"/>
      <c r="DA168" s="195"/>
    </row>
    <row r="169" spans="1:105" s="109" customFormat="1" ht="26.25" customHeight="1"/>
    <row r="170" spans="1:105" s="151" customFormat="1" ht="14.25" hidden="1">
      <c r="A170" s="223" t="s">
        <v>412</v>
      </c>
      <c r="B170" s="223"/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  <c r="AL170" s="223"/>
      <c r="AM170" s="223"/>
      <c r="AN170" s="223"/>
      <c r="AO170" s="223"/>
      <c r="AP170" s="223"/>
      <c r="AQ170" s="223"/>
      <c r="AR170" s="223"/>
      <c r="AS170" s="223"/>
      <c r="AT170" s="223"/>
      <c r="AU170" s="223"/>
      <c r="AV170" s="223"/>
      <c r="AW170" s="223"/>
      <c r="AX170" s="223"/>
      <c r="AY170" s="223"/>
      <c r="AZ170" s="223"/>
      <c r="BA170" s="223"/>
      <c r="BB170" s="223"/>
      <c r="BC170" s="223"/>
      <c r="BD170" s="223"/>
      <c r="BE170" s="223"/>
      <c r="BF170" s="223"/>
      <c r="BG170" s="223"/>
      <c r="BH170" s="223"/>
      <c r="BI170" s="223"/>
      <c r="BJ170" s="223"/>
      <c r="BK170" s="223"/>
      <c r="BL170" s="223"/>
      <c r="BM170" s="223"/>
      <c r="BN170" s="223"/>
      <c r="BO170" s="223"/>
      <c r="BP170" s="223"/>
      <c r="BQ170" s="223"/>
      <c r="BR170" s="223"/>
      <c r="BS170" s="223"/>
      <c r="BT170" s="223"/>
      <c r="BU170" s="223"/>
      <c r="BV170" s="223"/>
      <c r="BW170" s="223"/>
      <c r="BX170" s="223"/>
      <c r="BY170" s="223"/>
      <c r="BZ170" s="223"/>
      <c r="CA170" s="223"/>
      <c r="CB170" s="223"/>
      <c r="CC170" s="223"/>
      <c r="CD170" s="223"/>
      <c r="CE170" s="223"/>
      <c r="CF170" s="223"/>
      <c r="CG170" s="223"/>
      <c r="CH170" s="223"/>
      <c r="CI170" s="223"/>
      <c r="CJ170" s="223"/>
      <c r="CK170" s="223"/>
      <c r="CL170" s="223"/>
      <c r="CM170" s="223"/>
      <c r="CN170" s="223"/>
      <c r="CO170" s="223"/>
      <c r="CP170" s="223"/>
      <c r="CQ170" s="223"/>
      <c r="CR170" s="223"/>
      <c r="CS170" s="223"/>
      <c r="CT170" s="223"/>
      <c r="CU170" s="223"/>
      <c r="CV170" s="223"/>
      <c r="CW170" s="223"/>
      <c r="CX170" s="223"/>
      <c r="CY170" s="223"/>
      <c r="CZ170" s="223"/>
      <c r="DA170" s="223"/>
    </row>
    <row r="171" spans="1:105" s="109" customFormat="1" ht="10.5" hidden="1" customHeight="1"/>
    <row r="172" spans="1:105" s="153" customFormat="1" ht="45" hidden="1" customHeight="1">
      <c r="A172" s="234" t="s">
        <v>329</v>
      </c>
      <c r="B172" s="235"/>
      <c r="C172" s="235"/>
      <c r="D172" s="235"/>
      <c r="E172" s="235"/>
      <c r="F172" s="235"/>
      <c r="G172" s="236"/>
      <c r="H172" s="234" t="s">
        <v>11</v>
      </c>
      <c r="I172" s="235"/>
      <c r="J172" s="235"/>
      <c r="K172" s="235"/>
      <c r="L172" s="235"/>
      <c r="M172" s="235"/>
      <c r="N172" s="235"/>
      <c r="O172" s="235"/>
      <c r="P172" s="235"/>
      <c r="Q172" s="235"/>
      <c r="R172" s="235"/>
      <c r="S172" s="235"/>
      <c r="T172" s="235"/>
      <c r="U172" s="235"/>
      <c r="V172" s="235"/>
      <c r="W172" s="235"/>
      <c r="X172" s="235"/>
      <c r="Y172" s="235"/>
      <c r="Z172" s="235"/>
      <c r="AA172" s="235"/>
      <c r="AB172" s="235"/>
      <c r="AC172" s="235"/>
      <c r="AD172" s="235"/>
      <c r="AE172" s="235"/>
      <c r="AF172" s="235"/>
      <c r="AG172" s="235"/>
      <c r="AH172" s="235"/>
      <c r="AI172" s="235"/>
      <c r="AJ172" s="235"/>
      <c r="AK172" s="235"/>
      <c r="AL172" s="235"/>
      <c r="AM172" s="235"/>
      <c r="AN172" s="235"/>
      <c r="AO172" s="236"/>
      <c r="AP172" s="234" t="s">
        <v>413</v>
      </c>
      <c r="AQ172" s="235"/>
      <c r="AR172" s="235"/>
      <c r="AS172" s="235"/>
      <c r="AT172" s="235"/>
      <c r="AU172" s="235"/>
      <c r="AV172" s="235"/>
      <c r="AW172" s="235"/>
      <c r="AX172" s="235"/>
      <c r="AY172" s="235"/>
      <c r="AZ172" s="235"/>
      <c r="BA172" s="235"/>
      <c r="BB172" s="235"/>
      <c r="BC172" s="235"/>
      <c r="BD172" s="235"/>
      <c r="BE172" s="236"/>
      <c r="BF172" s="234" t="s">
        <v>414</v>
      </c>
      <c r="BG172" s="235"/>
      <c r="BH172" s="235"/>
      <c r="BI172" s="235"/>
      <c r="BJ172" s="235"/>
      <c r="BK172" s="235"/>
      <c r="BL172" s="235"/>
      <c r="BM172" s="235"/>
      <c r="BN172" s="235"/>
      <c r="BO172" s="235"/>
      <c r="BP172" s="235"/>
      <c r="BQ172" s="235"/>
      <c r="BR172" s="235"/>
      <c r="BS172" s="235"/>
      <c r="BT172" s="235"/>
      <c r="BU172" s="236"/>
      <c r="BV172" s="234" t="s">
        <v>415</v>
      </c>
      <c r="BW172" s="235"/>
      <c r="BX172" s="235"/>
      <c r="BY172" s="235"/>
      <c r="BZ172" s="235"/>
      <c r="CA172" s="235"/>
      <c r="CB172" s="235"/>
      <c r="CC172" s="235"/>
      <c r="CD172" s="235"/>
      <c r="CE172" s="235"/>
      <c r="CF172" s="235"/>
      <c r="CG172" s="235"/>
      <c r="CH172" s="235"/>
      <c r="CI172" s="235"/>
      <c r="CJ172" s="235"/>
      <c r="CK172" s="236"/>
      <c r="CL172" s="234" t="s">
        <v>416</v>
      </c>
      <c r="CM172" s="235"/>
      <c r="CN172" s="235"/>
      <c r="CO172" s="235"/>
      <c r="CP172" s="235"/>
      <c r="CQ172" s="235"/>
      <c r="CR172" s="235"/>
      <c r="CS172" s="235"/>
      <c r="CT172" s="235"/>
      <c r="CU172" s="235"/>
      <c r="CV172" s="235"/>
      <c r="CW172" s="235"/>
      <c r="CX172" s="235"/>
      <c r="CY172" s="235"/>
      <c r="CZ172" s="235"/>
      <c r="DA172" s="236"/>
    </row>
    <row r="173" spans="1:105" s="114" customFormat="1" hidden="1">
      <c r="A173" s="204">
        <v>1</v>
      </c>
      <c r="B173" s="204"/>
      <c r="C173" s="204"/>
      <c r="D173" s="204"/>
      <c r="E173" s="204"/>
      <c r="F173" s="204"/>
      <c r="G173" s="204"/>
      <c r="H173" s="204">
        <v>2</v>
      </c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04"/>
      <c r="AI173" s="204"/>
      <c r="AJ173" s="204"/>
      <c r="AK173" s="204"/>
      <c r="AL173" s="204"/>
      <c r="AM173" s="204"/>
      <c r="AN173" s="204"/>
      <c r="AO173" s="204"/>
      <c r="AP173" s="204">
        <v>4</v>
      </c>
      <c r="AQ173" s="204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>
        <v>5</v>
      </c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>
        <v>6</v>
      </c>
      <c r="BW173" s="204"/>
      <c r="BX173" s="204"/>
      <c r="BY173" s="204"/>
      <c r="BZ173" s="204"/>
      <c r="CA173" s="204"/>
      <c r="CB173" s="204"/>
      <c r="CC173" s="204"/>
      <c r="CD173" s="204"/>
      <c r="CE173" s="204"/>
      <c r="CF173" s="204"/>
      <c r="CG173" s="204"/>
      <c r="CH173" s="204"/>
      <c r="CI173" s="204"/>
      <c r="CJ173" s="204"/>
      <c r="CK173" s="204"/>
      <c r="CL173" s="204">
        <v>7</v>
      </c>
      <c r="CM173" s="204"/>
      <c r="CN173" s="204"/>
      <c r="CO173" s="204"/>
      <c r="CP173" s="204"/>
      <c r="CQ173" s="204"/>
      <c r="CR173" s="204"/>
      <c r="CS173" s="204"/>
      <c r="CT173" s="204"/>
      <c r="CU173" s="204"/>
      <c r="CV173" s="204"/>
      <c r="CW173" s="204"/>
      <c r="CX173" s="204"/>
      <c r="CY173" s="204"/>
      <c r="CZ173" s="204"/>
      <c r="DA173" s="204"/>
    </row>
    <row r="174" spans="1:105" s="115" customFormat="1" ht="15" hidden="1" customHeight="1">
      <c r="A174" s="192"/>
      <c r="B174" s="192"/>
      <c r="C174" s="192"/>
      <c r="D174" s="192"/>
      <c r="E174" s="192"/>
      <c r="F174" s="192"/>
      <c r="G174" s="192"/>
      <c r="H174" s="193" t="s">
        <v>447</v>
      </c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6"/>
      <c r="AQ174" s="196"/>
      <c r="AR174" s="196"/>
      <c r="AS174" s="196"/>
      <c r="AT174" s="196"/>
      <c r="AU174" s="196"/>
      <c r="AV174" s="196"/>
      <c r="AW174" s="196"/>
      <c r="AX174" s="196"/>
      <c r="AY174" s="196"/>
      <c r="AZ174" s="196"/>
      <c r="BA174" s="196"/>
      <c r="BB174" s="196"/>
      <c r="BC174" s="196"/>
      <c r="BD174" s="196"/>
      <c r="BE174" s="196"/>
      <c r="BF174" s="196"/>
      <c r="BG174" s="196"/>
      <c r="BH174" s="196"/>
      <c r="BI174" s="196"/>
      <c r="BJ174" s="196"/>
      <c r="BK174" s="196"/>
      <c r="BL174" s="196"/>
      <c r="BM174" s="196"/>
      <c r="BN174" s="196"/>
      <c r="BO174" s="196"/>
      <c r="BP174" s="196"/>
      <c r="BQ174" s="196"/>
      <c r="BR174" s="196"/>
      <c r="BS174" s="196"/>
      <c r="BT174" s="196"/>
      <c r="BU174" s="196"/>
      <c r="BV174" s="195"/>
      <c r="BW174" s="195"/>
      <c r="BX174" s="195"/>
      <c r="BY174" s="195"/>
      <c r="BZ174" s="195"/>
      <c r="CA174" s="195"/>
      <c r="CB174" s="195"/>
      <c r="CC174" s="195"/>
      <c r="CD174" s="195"/>
      <c r="CE174" s="195"/>
      <c r="CF174" s="195"/>
      <c r="CG174" s="195"/>
      <c r="CH174" s="195"/>
      <c r="CI174" s="195"/>
      <c r="CJ174" s="195"/>
      <c r="CK174" s="195"/>
      <c r="CL174" s="197">
        <f>SUM(CL176:DA178)</f>
        <v>0</v>
      </c>
      <c r="CM174" s="197"/>
      <c r="CN174" s="197"/>
      <c r="CO174" s="197"/>
      <c r="CP174" s="197"/>
      <c r="CQ174" s="197"/>
      <c r="CR174" s="197"/>
      <c r="CS174" s="197"/>
      <c r="CT174" s="197"/>
      <c r="CU174" s="197"/>
      <c r="CV174" s="197"/>
      <c r="CW174" s="197"/>
      <c r="CX174" s="197"/>
      <c r="CY174" s="197"/>
      <c r="CZ174" s="197"/>
      <c r="DA174" s="197"/>
    </row>
    <row r="175" spans="1:105" s="115" customFormat="1" ht="15" hidden="1" customHeight="1">
      <c r="A175" s="192"/>
      <c r="B175" s="192"/>
      <c r="C175" s="192"/>
      <c r="D175" s="192"/>
      <c r="E175" s="192"/>
      <c r="F175" s="192"/>
      <c r="G175" s="192"/>
      <c r="H175" s="232" t="s">
        <v>448</v>
      </c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2"/>
      <c r="W175" s="232"/>
      <c r="X175" s="232"/>
      <c r="Y175" s="232"/>
      <c r="Z175" s="232"/>
      <c r="AA175" s="232"/>
      <c r="AB175" s="232"/>
      <c r="AC175" s="232"/>
      <c r="AD175" s="232"/>
      <c r="AE175" s="232"/>
      <c r="AF175" s="232"/>
      <c r="AG175" s="232"/>
      <c r="AH175" s="232"/>
      <c r="AI175" s="232"/>
      <c r="AJ175" s="232"/>
      <c r="AK175" s="232"/>
      <c r="AL175" s="232"/>
      <c r="AM175" s="232"/>
      <c r="AN175" s="232"/>
      <c r="AO175" s="232"/>
      <c r="AP175" s="196"/>
      <c r="AQ175" s="196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195"/>
      <c r="BG175" s="195"/>
      <c r="BH175" s="195"/>
      <c r="BI175" s="195"/>
      <c r="BJ175" s="195"/>
      <c r="BK175" s="195"/>
      <c r="BL175" s="195"/>
      <c r="BM175" s="195"/>
      <c r="BN175" s="195"/>
      <c r="BO175" s="195"/>
      <c r="BP175" s="195"/>
      <c r="BQ175" s="195"/>
      <c r="BR175" s="195"/>
      <c r="BS175" s="195"/>
      <c r="BT175" s="195"/>
      <c r="BU175" s="195"/>
      <c r="BV175" s="195"/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  <c r="CH175" s="195"/>
      <c r="CI175" s="195"/>
      <c r="CJ175" s="195"/>
      <c r="CK175" s="195"/>
      <c r="CL175" s="197"/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</row>
    <row r="176" spans="1:105" s="115" customFormat="1" ht="15" hidden="1" customHeight="1">
      <c r="A176" s="192"/>
      <c r="B176" s="192"/>
      <c r="C176" s="192"/>
      <c r="D176" s="192"/>
      <c r="E176" s="192"/>
      <c r="F176" s="192"/>
      <c r="G176" s="192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193"/>
      <c r="AK176" s="193"/>
      <c r="AL176" s="193"/>
      <c r="AM176" s="193"/>
      <c r="AN176" s="193"/>
      <c r="AO176" s="193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  <c r="BB176" s="196"/>
      <c r="BC176" s="196"/>
      <c r="BD176" s="196"/>
      <c r="BE176" s="196"/>
      <c r="BF176" s="195"/>
      <c r="BG176" s="195"/>
      <c r="BH176" s="195"/>
      <c r="BI176" s="195"/>
      <c r="BJ176" s="195"/>
      <c r="BK176" s="195"/>
      <c r="BL176" s="195"/>
      <c r="BM176" s="195"/>
      <c r="BN176" s="195"/>
      <c r="BO176" s="195"/>
      <c r="BP176" s="195"/>
      <c r="BQ176" s="195"/>
      <c r="BR176" s="195"/>
      <c r="BS176" s="195"/>
      <c r="BT176" s="195"/>
      <c r="BU176" s="195"/>
      <c r="BV176" s="195"/>
      <c r="BW176" s="195"/>
      <c r="BX176" s="195"/>
      <c r="BY176" s="195"/>
      <c r="BZ176" s="195"/>
      <c r="CA176" s="195"/>
      <c r="CB176" s="195"/>
      <c r="CC176" s="195"/>
      <c r="CD176" s="195"/>
      <c r="CE176" s="195"/>
      <c r="CF176" s="195"/>
      <c r="CG176" s="195"/>
      <c r="CH176" s="195"/>
      <c r="CI176" s="195"/>
      <c r="CJ176" s="195"/>
      <c r="CK176" s="195"/>
      <c r="CL176" s="197">
        <f>AP176*BF176</f>
        <v>0</v>
      </c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</row>
    <row r="177" spans="1:105" s="115" customFormat="1" ht="15" hidden="1" customHeight="1">
      <c r="A177" s="192"/>
      <c r="B177" s="192"/>
      <c r="C177" s="192"/>
      <c r="D177" s="192"/>
      <c r="E177" s="192"/>
      <c r="F177" s="192"/>
      <c r="G177" s="192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  <c r="AC177" s="193"/>
      <c r="AD177" s="193"/>
      <c r="AE177" s="193"/>
      <c r="AF177" s="193"/>
      <c r="AG177" s="193"/>
      <c r="AH177" s="193"/>
      <c r="AI177" s="193"/>
      <c r="AJ177" s="193"/>
      <c r="AK177" s="193"/>
      <c r="AL177" s="193"/>
      <c r="AM177" s="193"/>
      <c r="AN177" s="193"/>
      <c r="AO177" s="193"/>
      <c r="AP177" s="196"/>
      <c r="AQ177" s="196"/>
      <c r="AR177" s="196"/>
      <c r="AS177" s="196"/>
      <c r="AT177" s="196"/>
      <c r="AU177" s="196"/>
      <c r="AV177" s="196"/>
      <c r="AW177" s="196"/>
      <c r="AX177" s="196"/>
      <c r="AY177" s="196"/>
      <c r="AZ177" s="196"/>
      <c r="BA177" s="196"/>
      <c r="BB177" s="196"/>
      <c r="BC177" s="196"/>
      <c r="BD177" s="196"/>
      <c r="BE177" s="196"/>
      <c r="BF177" s="195"/>
      <c r="BG177" s="195"/>
      <c r="BH177" s="195"/>
      <c r="BI177" s="195"/>
      <c r="BJ177" s="195"/>
      <c r="BK177" s="195"/>
      <c r="BL177" s="195"/>
      <c r="BM177" s="195"/>
      <c r="BN177" s="195"/>
      <c r="BO177" s="195"/>
      <c r="BP177" s="195"/>
      <c r="BQ177" s="195"/>
      <c r="BR177" s="195"/>
      <c r="BS177" s="195"/>
      <c r="BT177" s="195"/>
      <c r="BU177" s="195"/>
      <c r="BV177" s="195"/>
      <c r="BW177" s="195"/>
      <c r="BX177" s="195"/>
      <c r="BY177" s="195"/>
      <c r="BZ177" s="195"/>
      <c r="CA177" s="195"/>
      <c r="CB177" s="195"/>
      <c r="CC177" s="195"/>
      <c r="CD177" s="195"/>
      <c r="CE177" s="195"/>
      <c r="CF177" s="195"/>
      <c r="CG177" s="195"/>
      <c r="CH177" s="195"/>
      <c r="CI177" s="195"/>
      <c r="CJ177" s="195"/>
      <c r="CK177" s="195"/>
      <c r="CL177" s="197">
        <f>AP177*BF177</f>
        <v>0</v>
      </c>
      <c r="CM177" s="197"/>
      <c r="CN177" s="197"/>
      <c r="CO177" s="197"/>
      <c r="CP177" s="197"/>
      <c r="CQ177" s="197"/>
      <c r="CR177" s="197"/>
      <c r="CS177" s="197"/>
      <c r="CT177" s="197"/>
      <c r="CU177" s="197"/>
      <c r="CV177" s="197"/>
      <c r="CW177" s="197"/>
      <c r="CX177" s="197"/>
      <c r="CY177" s="197"/>
      <c r="CZ177" s="197"/>
      <c r="DA177" s="197"/>
    </row>
    <row r="178" spans="1:105" s="115" customFormat="1" ht="15" hidden="1" customHeight="1">
      <c r="A178" s="192"/>
      <c r="B178" s="192"/>
      <c r="C178" s="192"/>
      <c r="D178" s="192"/>
      <c r="E178" s="192"/>
      <c r="F178" s="192"/>
      <c r="G178" s="192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  <c r="AN178" s="193"/>
      <c r="AO178" s="193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5"/>
      <c r="BG178" s="195"/>
      <c r="BH178" s="195"/>
      <c r="BI178" s="195"/>
      <c r="BJ178" s="195"/>
      <c r="BK178" s="195"/>
      <c r="BL178" s="195"/>
      <c r="BM178" s="195"/>
      <c r="BN178" s="195"/>
      <c r="BO178" s="195"/>
      <c r="BP178" s="195"/>
      <c r="BQ178" s="195"/>
      <c r="BR178" s="195"/>
      <c r="BS178" s="195"/>
      <c r="BT178" s="195"/>
      <c r="BU178" s="195"/>
      <c r="BV178" s="195"/>
      <c r="BW178" s="195"/>
      <c r="BX178" s="195"/>
      <c r="BY178" s="195"/>
      <c r="BZ178" s="195"/>
      <c r="CA178" s="195"/>
      <c r="CB178" s="195"/>
      <c r="CC178" s="195"/>
      <c r="CD178" s="195"/>
      <c r="CE178" s="195"/>
      <c r="CF178" s="195"/>
      <c r="CG178" s="195"/>
      <c r="CH178" s="195"/>
      <c r="CI178" s="195"/>
      <c r="CJ178" s="195"/>
      <c r="CK178" s="195"/>
      <c r="CL178" s="197">
        <f>AP178*BF178</f>
        <v>0</v>
      </c>
      <c r="CM178" s="197"/>
      <c r="CN178" s="197"/>
      <c r="CO178" s="197"/>
      <c r="CP178" s="197"/>
      <c r="CQ178" s="197"/>
      <c r="CR178" s="197"/>
      <c r="CS178" s="197"/>
      <c r="CT178" s="197"/>
      <c r="CU178" s="197"/>
      <c r="CV178" s="197"/>
      <c r="CW178" s="197"/>
      <c r="CX178" s="197"/>
      <c r="CY178" s="197"/>
      <c r="CZ178" s="197"/>
      <c r="DA178" s="197"/>
    </row>
    <row r="179" spans="1:105" s="115" customFormat="1" ht="15" hidden="1" customHeight="1">
      <c r="A179" s="192"/>
      <c r="B179" s="192"/>
      <c r="C179" s="192"/>
      <c r="D179" s="192"/>
      <c r="E179" s="192"/>
      <c r="F179" s="192"/>
      <c r="G179" s="192"/>
      <c r="H179" s="193" t="s">
        <v>449</v>
      </c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3"/>
      <c r="AB179" s="193"/>
      <c r="AC179" s="193"/>
      <c r="AD179" s="193"/>
      <c r="AE179" s="193"/>
      <c r="AF179" s="193"/>
      <c r="AG179" s="193"/>
      <c r="AH179" s="193"/>
      <c r="AI179" s="193"/>
      <c r="AJ179" s="193"/>
      <c r="AK179" s="193"/>
      <c r="AL179" s="193"/>
      <c r="AM179" s="193"/>
      <c r="AN179" s="193"/>
      <c r="AO179" s="193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196"/>
      <c r="BG179" s="196"/>
      <c r="BH179" s="196"/>
      <c r="BI179" s="196"/>
      <c r="BJ179" s="196"/>
      <c r="BK179" s="196"/>
      <c r="BL179" s="196"/>
      <c r="BM179" s="196"/>
      <c r="BN179" s="196"/>
      <c r="BO179" s="196"/>
      <c r="BP179" s="196"/>
      <c r="BQ179" s="196"/>
      <c r="BR179" s="196"/>
      <c r="BS179" s="196"/>
      <c r="BT179" s="196"/>
      <c r="BU179" s="196"/>
      <c r="BV179" s="195"/>
      <c r="BW179" s="195"/>
      <c r="BX179" s="195"/>
      <c r="BY179" s="195"/>
      <c r="BZ179" s="195"/>
      <c r="CA179" s="195"/>
      <c r="CB179" s="195"/>
      <c r="CC179" s="195"/>
      <c r="CD179" s="195"/>
      <c r="CE179" s="195"/>
      <c r="CF179" s="195"/>
      <c r="CG179" s="195"/>
      <c r="CH179" s="195"/>
      <c r="CI179" s="195"/>
      <c r="CJ179" s="195"/>
      <c r="CK179" s="195"/>
      <c r="CL179" s="197">
        <f>SUM(CL181:DA184)</f>
        <v>0</v>
      </c>
      <c r="CM179" s="197"/>
      <c r="CN179" s="197"/>
      <c r="CO179" s="197"/>
      <c r="CP179" s="197"/>
      <c r="CQ179" s="197"/>
      <c r="CR179" s="197"/>
      <c r="CS179" s="197"/>
      <c r="CT179" s="197"/>
      <c r="CU179" s="197"/>
      <c r="CV179" s="197"/>
      <c r="CW179" s="197"/>
      <c r="CX179" s="197"/>
      <c r="CY179" s="197"/>
      <c r="CZ179" s="197"/>
      <c r="DA179" s="197"/>
    </row>
    <row r="180" spans="1:105" s="115" customFormat="1" ht="15" hidden="1" customHeight="1">
      <c r="A180" s="192"/>
      <c r="B180" s="192"/>
      <c r="C180" s="192"/>
      <c r="D180" s="192"/>
      <c r="E180" s="192"/>
      <c r="F180" s="192"/>
      <c r="G180" s="192"/>
      <c r="H180" s="232" t="s">
        <v>448</v>
      </c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  <c r="W180" s="232"/>
      <c r="X180" s="232"/>
      <c r="Y180" s="232"/>
      <c r="Z180" s="232"/>
      <c r="AA180" s="232"/>
      <c r="AB180" s="232"/>
      <c r="AC180" s="232"/>
      <c r="AD180" s="232"/>
      <c r="AE180" s="232"/>
      <c r="AF180" s="232"/>
      <c r="AG180" s="232"/>
      <c r="AH180" s="232"/>
      <c r="AI180" s="232"/>
      <c r="AJ180" s="232"/>
      <c r="AK180" s="232"/>
      <c r="AL180" s="232"/>
      <c r="AM180" s="232"/>
      <c r="AN180" s="232"/>
      <c r="AO180" s="232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196"/>
      <c r="BG180" s="196"/>
      <c r="BH180" s="196"/>
      <c r="BI180" s="196"/>
      <c r="BJ180" s="196"/>
      <c r="BK180" s="196"/>
      <c r="BL180" s="196"/>
      <c r="BM180" s="196"/>
      <c r="BN180" s="196"/>
      <c r="BO180" s="196"/>
      <c r="BP180" s="196"/>
      <c r="BQ180" s="196"/>
      <c r="BR180" s="196"/>
      <c r="BS180" s="196"/>
      <c r="BT180" s="196"/>
      <c r="BU180" s="196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8"/>
      <c r="CM180" s="198"/>
      <c r="CN180" s="198"/>
      <c r="CO180" s="198"/>
      <c r="CP180" s="198"/>
      <c r="CQ180" s="198"/>
      <c r="CR180" s="198"/>
      <c r="CS180" s="198"/>
      <c r="CT180" s="198"/>
      <c r="CU180" s="198"/>
      <c r="CV180" s="198"/>
      <c r="CW180" s="198"/>
      <c r="CX180" s="198"/>
      <c r="CY180" s="198"/>
      <c r="CZ180" s="198"/>
      <c r="DA180" s="198"/>
    </row>
    <row r="181" spans="1:105" s="115" customFormat="1" ht="15" hidden="1" customHeight="1">
      <c r="A181" s="192"/>
      <c r="B181" s="192"/>
      <c r="C181" s="192"/>
      <c r="D181" s="192"/>
      <c r="E181" s="192"/>
      <c r="F181" s="192"/>
      <c r="G181" s="192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193"/>
      <c r="AK181" s="193"/>
      <c r="AL181" s="193"/>
      <c r="AM181" s="193"/>
      <c r="AN181" s="193"/>
      <c r="AO181" s="193"/>
      <c r="AP181" s="196"/>
      <c r="AQ181" s="196"/>
      <c r="AR181" s="196"/>
      <c r="AS181" s="196"/>
      <c r="AT181" s="196"/>
      <c r="AU181" s="196"/>
      <c r="AV181" s="196"/>
      <c r="AW181" s="196"/>
      <c r="AX181" s="196"/>
      <c r="AY181" s="196"/>
      <c r="AZ181" s="196"/>
      <c r="BA181" s="196"/>
      <c r="BB181" s="196"/>
      <c r="BC181" s="196"/>
      <c r="BD181" s="196"/>
      <c r="BE181" s="196"/>
      <c r="BF181" s="196"/>
      <c r="BG181" s="196"/>
      <c r="BH181" s="196"/>
      <c r="BI181" s="196"/>
      <c r="BJ181" s="196"/>
      <c r="BK181" s="196"/>
      <c r="BL181" s="196"/>
      <c r="BM181" s="196"/>
      <c r="BN181" s="196"/>
      <c r="BO181" s="196"/>
      <c r="BP181" s="196"/>
      <c r="BQ181" s="196"/>
      <c r="BR181" s="196"/>
      <c r="BS181" s="196"/>
      <c r="BT181" s="196"/>
      <c r="BU181" s="196"/>
      <c r="BV181" s="195"/>
      <c r="BW181" s="195"/>
      <c r="BX181" s="195"/>
      <c r="BY181" s="195"/>
      <c r="BZ181" s="195"/>
      <c r="CA181" s="195"/>
      <c r="CB181" s="195"/>
      <c r="CC181" s="195"/>
      <c r="CD181" s="195"/>
      <c r="CE181" s="195"/>
      <c r="CF181" s="195"/>
      <c r="CG181" s="195"/>
      <c r="CH181" s="195"/>
      <c r="CI181" s="195"/>
      <c r="CJ181" s="195"/>
      <c r="CK181" s="195"/>
      <c r="CL181" s="197">
        <f>AP181*BF181</f>
        <v>0</v>
      </c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</row>
    <row r="182" spans="1:105" s="115" customFormat="1" ht="15" hidden="1" customHeight="1">
      <c r="A182" s="192"/>
      <c r="B182" s="192"/>
      <c r="C182" s="192"/>
      <c r="D182" s="192"/>
      <c r="E182" s="192"/>
      <c r="F182" s="192"/>
      <c r="G182" s="192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193"/>
      <c r="AK182" s="193"/>
      <c r="AL182" s="193"/>
      <c r="AM182" s="193"/>
      <c r="AN182" s="193"/>
      <c r="AO182" s="193"/>
      <c r="AP182" s="196"/>
      <c r="AQ182" s="196"/>
      <c r="AR182" s="196"/>
      <c r="AS182" s="196"/>
      <c r="AT182" s="196"/>
      <c r="AU182" s="196"/>
      <c r="AV182" s="196"/>
      <c r="AW182" s="196"/>
      <c r="AX182" s="196"/>
      <c r="AY182" s="196"/>
      <c r="AZ182" s="196"/>
      <c r="BA182" s="196"/>
      <c r="BB182" s="196"/>
      <c r="BC182" s="196"/>
      <c r="BD182" s="196"/>
      <c r="BE182" s="196"/>
      <c r="BF182" s="196"/>
      <c r="BG182" s="196"/>
      <c r="BH182" s="196"/>
      <c r="BI182" s="196"/>
      <c r="BJ182" s="196"/>
      <c r="BK182" s="196"/>
      <c r="BL182" s="196"/>
      <c r="BM182" s="196"/>
      <c r="BN182" s="196"/>
      <c r="BO182" s="196"/>
      <c r="BP182" s="196"/>
      <c r="BQ182" s="196"/>
      <c r="BR182" s="196"/>
      <c r="BS182" s="196"/>
      <c r="BT182" s="196"/>
      <c r="BU182" s="196"/>
      <c r="BV182" s="195"/>
      <c r="BW182" s="195"/>
      <c r="BX182" s="195"/>
      <c r="BY182" s="195"/>
      <c r="BZ182" s="195"/>
      <c r="CA182" s="195"/>
      <c r="CB182" s="195"/>
      <c r="CC182" s="195"/>
      <c r="CD182" s="195"/>
      <c r="CE182" s="195"/>
      <c r="CF182" s="195"/>
      <c r="CG182" s="195"/>
      <c r="CH182" s="195"/>
      <c r="CI182" s="195"/>
      <c r="CJ182" s="195"/>
      <c r="CK182" s="195"/>
      <c r="CL182" s="197">
        <f>AP182*BF182</f>
        <v>0</v>
      </c>
      <c r="CM182" s="197"/>
      <c r="CN182" s="197"/>
      <c r="CO182" s="197"/>
      <c r="CP182" s="197"/>
      <c r="CQ182" s="197"/>
      <c r="CR182" s="197"/>
      <c r="CS182" s="197"/>
      <c r="CT182" s="197"/>
      <c r="CU182" s="197"/>
      <c r="CV182" s="197"/>
      <c r="CW182" s="197"/>
      <c r="CX182" s="197"/>
      <c r="CY182" s="197"/>
      <c r="CZ182" s="197"/>
      <c r="DA182" s="197"/>
    </row>
    <row r="183" spans="1:105" s="115" customFormat="1" ht="15" hidden="1" customHeight="1">
      <c r="A183" s="192"/>
      <c r="B183" s="192"/>
      <c r="C183" s="192"/>
      <c r="D183" s="192"/>
      <c r="E183" s="192"/>
      <c r="F183" s="192"/>
      <c r="G183" s="19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2"/>
      <c r="Z183" s="232"/>
      <c r="AA183" s="232"/>
      <c r="AB183" s="232"/>
      <c r="AC183" s="232"/>
      <c r="AD183" s="232"/>
      <c r="AE183" s="232"/>
      <c r="AF183" s="232"/>
      <c r="AG183" s="232"/>
      <c r="AH183" s="232"/>
      <c r="AI183" s="232"/>
      <c r="AJ183" s="232"/>
      <c r="AK183" s="232"/>
      <c r="AL183" s="232"/>
      <c r="AM183" s="232"/>
      <c r="AN183" s="232"/>
      <c r="AO183" s="232"/>
      <c r="AP183" s="196"/>
      <c r="AQ183" s="196"/>
      <c r="AR183" s="196"/>
      <c r="AS183" s="196"/>
      <c r="AT183" s="196"/>
      <c r="AU183" s="196"/>
      <c r="AV183" s="196"/>
      <c r="AW183" s="196"/>
      <c r="AX183" s="196"/>
      <c r="AY183" s="196"/>
      <c r="AZ183" s="196"/>
      <c r="BA183" s="196"/>
      <c r="BB183" s="196"/>
      <c r="BC183" s="196"/>
      <c r="BD183" s="196"/>
      <c r="BE183" s="196"/>
      <c r="BF183" s="196"/>
      <c r="BG183" s="196"/>
      <c r="BH183" s="196"/>
      <c r="BI183" s="196"/>
      <c r="BJ183" s="196"/>
      <c r="BK183" s="196"/>
      <c r="BL183" s="196"/>
      <c r="BM183" s="196"/>
      <c r="BN183" s="196"/>
      <c r="BO183" s="196"/>
      <c r="BP183" s="196"/>
      <c r="BQ183" s="196"/>
      <c r="BR183" s="196"/>
      <c r="BS183" s="196"/>
      <c r="BT183" s="196"/>
      <c r="BU183" s="196"/>
      <c r="BV183" s="195"/>
      <c r="BW183" s="195"/>
      <c r="BX183" s="195"/>
      <c r="BY183" s="195"/>
      <c r="BZ183" s="195"/>
      <c r="CA183" s="195"/>
      <c r="CB183" s="195"/>
      <c r="CC183" s="195"/>
      <c r="CD183" s="195"/>
      <c r="CE183" s="195"/>
      <c r="CF183" s="195"/>
      <c r="CG183" s="195"/>
      <c r="CH183" s="195"/>
      <c r="CI183" s="195"/>
      <c r="CJ183" s="195"/>
      <c r="CK183" s="195"/>
      <c r="CL183" s="197">
        <f>AP183*BF183</f>
        <v>0</v>
      </c>
      <c r="CM183" s="197"/>
      <c r="CN183" s="197"/>
      <c r="CO183" s="197"/>
      <c r="CP183" s="197"/>
      <c r="CQ183" s="197"/>
      <c r="CR183" s="197"/>
      <c r="CS183" s="197"/>
      <c r="CT183" s="197"/>
      <c r="CU183" s="197"/>
      <c r="CV183" s="197"/>
      <c r="CW183" s="197"/>
      <c r="CX183" s="197"/>
      <c r="CY183" s="197"/>
      <c r="CZ183" s="197"/>
      <c r="DA183" s="197"/>
    </row>
    <row r="184" spans="1:105" s="115" customFormat="1" ht="15" hidden="1" customHeight="1">
      <c r="A184" s="192"/>
      <c r="B184" s="192"/>
      <c r="C184" s="192"/>
      <c r="D184" s="192"/>
      <c r="E184" s="192"/>
      <c r="F184" s="192"/>
      <c r="G184" s="19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2"/>
      <c r="U184" s="232"/>
      <c r="V184" s="232"/>
      <c r="W184" s="232"/>
      <c r="X184" s="232"/>
      <c r="Y184" s="232"/>
      <c r="Z184" s="232"/>
      <c r="AA184" s="232"/>
      <c r="AB184" s="232"/>
      <c r="AC184" s="232"/>
      <c r="AD184" s="232"/>
      <c r="AE184" s="232"/>
      <c r="AF184" s="232"/>
      <c r="AG184" s="232"/>
      <c r="AH184" s="232"/>
      <c r="AI184" s="232"/>
      <c r="AJ184" s="232"/>
      <c r="AK184" s="232"/>
      <c r="AL184" s="232"/>
      <c r="AM184" s="232"/>
      <c r="AN184" s="232"/>
      <c r="AO184" s="232"/>
      <c r="AP184" s="196"/>
      <c r="AQ184" s="196"/>
      <c r="AR184" s="196"/>
      <c r="AS184" s="196"/>
      <c r="AT184" s="196"/>
      <c r="AU184" s="196"/>
      <c r="AV184" s="196"/>
      <c r="AW184" s="196"/>
      <c r="AX184" s="196"/>
      <c r="AY184" s="196"/>
      <c r="AZ184" s="196"/>
      <c r="BA184" s="196"/>
      <c r="BB184" s="196"/>
      <c r="BC184" s="196"/>
      <c r="BD184" s="196"/>
      <c r="BE184" s="196"/>
      <c r="BF184" s="196"/>
      <c r="BG184" s="196"/>
      <c r="BH184" s="196"/>
      <c r="BI184" s="196"/>
      <c r="BJ184" s="196"/>
      <c r="BK184" s="196"/>
      <c r="BL184" s="196"/>
      <c r="BM184" s="196"/>
      <c r="BN184" s="196"/>
      <c r="BO184" s="196"/>
      <c r="BP184" s="196"/>
      <c r="BQ184" s="196"/>
      <c r="BR184" s="196"/>
      <c r="BS184" s="196"/>
      <c r="BT184" s="196"/>
      <c r="BU184" s="196"/>
      <c r="BV184" s="195"/>
      <c r="BW184" s="195"/>
      <c r="BX184" s="195"/>
      <c r="BY184" s="195"/>
      <c r="BZ184" s="195"/>
      <c r="CA184" s="195"/>
      <c r="CB184" s="195"/>
      <c r="CC184" s="195"/>
      <c r="CD184" s="195"/>
      <c r="CE184" s="195"/>
      <c r="CF184" s="195"/>
      <c r="CG184" s="195"/>
      <c r="CH184" s="195"/>
      <c r="CI184" s="195"/>
      <c r="CJ184" s="195"/>
      <c r="CK184" s="195"/>
      <c r="CL184" s="197">
        <f>AP184*BF184</f>
        <v>0</v>
      </c>
      <c r="CM184" s="197"/>
      <c r="CN184" s="197"/>
      <c r="CO184" s="197"/>
      <c r="CP184" s="197"/>
      <c r="CQ184" s="197"/>
      <c r="CR184" s="197"/>
      <c r="CS184" s="197"/>
      <c r="CT184" s="197"/>
      <c r="CU184" s="197"/>
      <c r="CV184" s="197"/>
      <c r="CW184" s="197"/>
      <c r="CX184" s="197"/>
      <c r="CY184" s="197"/>
      <c r="CZ184" s="197"/>
      <c r="DA184" s="197"/>
    </row>
    <row r="185" spans="1:105" s="115" customFormat="1" ht="15" hidden="1" customHeight="1">
      <c r="A185" s="192"/>
      <c r="B185" s="192"/>
      <c r="C185" s="192"/>
      <c r="D185" s="192"/>
      <c r="E185" s="192"/>
      <c r="F185" s="192"/>
      <c r="G185" s="192"/>
      <c r="H185" s="193" t="s">
        <v>450</v>
      </c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  <c r="AC185" s="193"/>
      <c r="AD185" s="193"/>
      <c r="AE185" s="193"/>
      <c r="AF185" s="193"/>
      <c r="AG185" s="193"/>
      <c r="AH185" s="193"/>
      <c r="AI185" s="193"/>
      <c r="AJ185" s="193"/>
      <c r="AK185" s="193"/>
      <c r="AL185" s="193"/>
      <c r="AM185" s="193"/>
      <c r="AN185" s="193"/>
      <c r="AO185" s="193"/>
      <c r="AP185" s="196"/>
      <c r="AQ185" s="196"/>
      <c r="AR185" s="196"/>
      <c r="AS185" s="196"/>
      <c r="AT185" s="196"/>
      <c r="AU185" s="196"/>
      <c r="AV185" s="196"/>
      <c r="AW185" s="196"/>
      <c r="AX185" s="196"/>
      <c r="AY185" s="196"/>
      <c r="AZ185" s="196"/>
      <c r="BA185" s="196"/>
      <c r="BB185" s="196"/>
      <c r="BC185" s="196"/>
      <c r="BD185" s="196"/>
      <c r="BE185" s="196"/>
      <c r="BF185" s="196"/>
      <c r="BG185" s="196"/>
      <c r="BH185" s="196"/>
      <c r="BI185" s="196"/>
      <c r="BJ185" s="196"/>
      <c r="BK185" s="196"/>
      <c r="BL185" s="196"/>
      <c r="BM185" s="196"/>
      <c r="BN185" s="196"/>
      <c r="BO185" s="196"/>
      <c r="BP185" s="196"/>
      <c r="BQ185" s="196"/>
      <c r="BR185" s="196"/>
      <c r="BS185" s="196"/>
      <c r="BT185" s="196"/>
      <c r="BU185" s="196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7">
        <f>SUM(CL187:DA190)</f>
        <v>0</v>
      </c>
      <c r="CM185" s="197"/>
      <c r="CN185" s="197"/>
      <c r="CO185" s="197"/>
      <c r="CP185" s="197"/>
      <c r="CQ185" s="197"/>
      <c r="CR185" s="197"/>
      <c r="CS185" s="197"/>
      <c r="CT185" s="197"/>
      <c r="CU185" s="197"/>
      <c r="CV185" s="197"/>
      <c r="CW185" s="197"/>
      <c r="CX185" s="197"/>
      <c r="CY185" s="197"/>
      <c r="CZ185" s="197"/>
      <c r="DA185" s="197"/>
    </row>
    <row r="186" spans="1:105" s="115" customFormat="1" ht="15" hidden="1" customHeight="1">
      <c r="A186" s="192"/>
      <c r="B186" s="192"/>
      <c r="C186" s="192"/>
      <c r="D186" s="192"/>
      <c r="E186" s="192"/>
      <c r="F186" s="192"/>
      <c r="G186" s="192"/>
      <c r="H186" s="232" t="s">
        <v>448</v>
      </c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2"/>
      <c r="AC186" s="232"/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196"/>
      <c r="BG186" s="196"/>
      <c r="BH186" s="196"/>
      <c r="BI186" s="196"/>
      <c r="BJ186" s="196"/>
      <c r="BK186" s="196"/>
      <c r="BL186" s="196"/>
      <c r="BM186" s="196"/>
      <c r="BN186" s="196"/>
      <c r="BO186" s="196"/>
      <c r="BP186" s="196"/>
      <c r="BQ186" s="196"/>
      <c r="BR186" s="196"/>
      <c r="BS186" s="196"/>
      <c r="BT186" s="196"/>
      <c r="BU186" s="196"/>
      <c r="BV186" s="195"/>
      <c r="BW186" s="195"/>
      <c r="BX186" s="195"/>
      <c r="BY186" s="195"/>
      <c r="BZ186" s="195"/>
      <c r="CA186" s="195"/>
      <c r="CB186" s="195"/>
      <c r="CC186" s="195"/>
      <c r="CD186" s="195"/>
      <c r="CE186" s="195"/>
      <c r="CF186" s="195"/>
      <c r="CG186" s="195"/>
      <c r="CH186" s="195"/>
      <c r="CI186" s="195"/>
      <c r="CJ186" s="195"/>
      <c r="CK186" s="195"/>
      <c r="CL186" s="198"/>
      <c r="CM186" s="198"/>
      <c r="CN186" s="198"/>
      <c r="CO186" s="198"/>
      <c r="CP186" s="198"/>
      <c r="CQ186" s="198"/>
      <c r="CR186" s="198"/>
      <c r="CS186" s="198"/>
      <c r="CT186" s="198"/>
      <c r="CU186" s="198"/>
      <c r="CV186" s="198"/>
      <c r="CW186" s="198"/>
      <c r="CX186" s="198"/>
      <c r="CY186" s="198"/>
      <c r="CZ186" s="198"/>
      <c r="DA186" s="198"/>
    </row>
    <row r="187" spans="1:105" s="115" customFormat="1" ht="15" hidden="1" customHeight="1">
      <c r="A187" s="192"/>
      <c r="B187" s="192"/>
      <c r="C187" s="192"/>
      <c r="D187" s="192"/>
      <c r="E187" s="192"/>
      <c r="F187" s="192"/>
      <c r="G187" s="192"/>
      <c r="H187" s="212"/>
      <c r="I187" s="213"/>
      <c r="J187" s="213"/>
      <c r="K187" s="213"/>
      <c r="L187" s="213"/>
      <c r="M187" s="213"/>
      <c r="N187" s="213"/>
      <c r="O187" s="213"/>
      <c r="P187" s="213"/>
      <c r="Q187" s="213"/>
      <c r="R187" s="213"/>
      <c r="S187" s="213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/>
      <c r="AF187" s="213"/>
      <c r="AG187" s="213"/>
      <c r="AH187" s="213"/>
      <c r="AI187" s="213"/>
      <c r="AJ187" s="213"/>
      <c r="AK187" s="213"/>
      <c r="AL187" s="213"/>
      <c r="AM187" s="213"/>
      <c r="AN187" s="213"/>
      <c r="AO187" s="214"/>
      <c r="AP187" s="196"/>
      <c r="AQ187" s="196"/>
      <c r="AR187" s="196"/>
      <c r="AS187" s="196"/>
      <c r="AT187" s="196"/>
      <c r="AU187" s="196"/>
      <c r="AV187" s="196"/>
      <c r="AW187" s="196"/>
      <c r="AX187" s="196"/>
      <c r="AY187" s="196"/>
      <c r="AZ187" s="196"/>
      <c r="BA187" s="196"/>
      <c r="BB187" s="196"/>
      <c r="BC187" s="196"/>
      <c r="BD187" s="196"/>
      <c r="BE187" s="196"/>
      <c r="BF187" s="196"/>
      <c r="BG187" s="196"/>
      <c r="BH187" s="196"/>
      <c r="BI187" s="196"/>
      <c r="BJ187" s="196"/>
      <c r="BK187" s="196"/>
      <c r="BL187" s="196"/>
      <c r="BM187" s="196"/>
      <c r="BN187" s="196"/>
      <c r="BO187" s="196"/>
      <c r="BP187" s="196"/>
      <c r="BQ187" s="196"/>
      <c r="BR187" s="196"/>
      <c r="BS187" s="196"/>
      <c r="BT187" s="196"/>
      <c r="BU187" s="196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7">
        <f>AP187*BF187</f>
        <v>0</v>
      </c>
      <c r="CM187" s="197"/>
      <c r="CN187" s="197"/>
      <c r="CO187" s="197"/>
      <c r="CP187" s="197"/>
      <c r="CQ187" s="197"/>
      <c r="CR187" s="197"/>
      <c r="CS187" s="197"/>
      <c r="CT187" s="197"/>
      <c r="CU187" s="197"/>
      <c r="CV187" s="197"/>
      <c r="CW187" s="197"/>
      <c r="CX187" s="197"/>
      <c r="CY187" s="197"/>
      <c r="CZ187" s="197"/>
      <c r="DA187" s="197"/>
    </row>
    <row r="188" spans="1:105" s="115" customFormat="1" ht="15" hidden="1" customHeight="1">
      <c r="A188" s="192"/>
      <c r="B188" s="192"/>
      <c r="C188" s="192"/>
      <c r="D188" s="192"/>
      <c r="E188" s="192"/>
      <c r="F188" s="192"/>
      <c r="G188" s="19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196"/>
      <c r="BH188" s="196"/>
      <c r="BI188" s="196"/>
      <c r="BJ188" s="196"/>
      <c r="BK188" s="196"/>
      <c r="BL188" s="196"/>
      <c r="BM188" s="196"/>
      <c r="BN188" s="196"/>
      <c r="BO188" s="196"/>
      <c r="BP188" s="196"/>
      <c r="BQ188" s="196"/>
      <c r="BR188" s="196"/>
      <c r="BS188" s="196"/>
      <c r="BT188" s="196"/>
      <c r="BU188" s="196"/>
      <c r="BV188" s="195"/>
      <c r="BW188" s="195"/>
      <c r="BX188" s="195"/>
      <c r="BY188" s="195"/>
      <c r="BZ188" s="195"/>
      <c r="CA188" s="195"/>
      <c r="CB188" s="195"/>
      <c r="CC188" s="195"/>
      <c r="CD188" s="195"/>
      <c r="CE188" s="195"/>
      <c r="CF188" s="195"/>
      <c r="CG188" s="195"/>
      <c r="CH188" s="195"/>
      <c r="CI188" s="195"/>
      <c r="CJ188" s="195"/>
      <c r="CK188" s="195"/>
      <c r="CL188" s="197">
        <f>AP188*BF188</f>
        <v>0</v>
      </c>
      <c r="CM188" s="197"/>
      <c r="CN188" s="197"/>
      <c r="CO188" s="197"/>
      <c r="CP188" s="197"/>
      <c r="CQ188" s="197"/>
      <c r="CR188" s="197"/>
      <c r="CS188" s="197"/>
      <c r="CT188" s="197"/>
      <c r="CU188" s="197"/>
      <c r="CV188" s="197"/>
      <c r="CW188" s="197"/>
      <c r="CX188" s="197"/>
      <c r="CY188" s="197"/>
      <c r="CZ188" s="197"/>
      <c r="DA188" s="197"/>
    </row>
    <row r="189" spans="1:105" s="115" customFormat="1" ht="15" hidden="1" customHeight="1">
      <c r="A189" s="192"/>
      <c r="B189" s="192"/>
      <c r="C189" s="192"/>
      <c r="D189" s="192"/>
      <c r="E189" s="192"/>
      <c r="F189" s="192"/>
      <c r="G189" s="19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232"/>
      <c r="AL189" s="232"/>
      <c r="AM189" s="232"/>
      <c r="AN189" s="232"/>
      <c r="AO189" s="232"/>
      <c r="AP189" s="196"/>
      <c r="AQ189" s="196"/>
      <c r="AR189" s="196"/>
      <c r="AS189" s="196"/>
      <c r="AT189" s="196"/>
      <c r="AU189" s="196"/>
      <c r="AV189" s="196"/>
      <c r="AW189" s="196"/>
      <c r="AX189" s="196"/>
      <c r="AY189" s="196"/>
      <c r="AZ189" s="196"/>
      <c r="BA189" s="196"/>
      <c r="BB189" s="196"/>
      <c r="BC189" s="196"/>
      <c r="BD189" s="196"/>
      <c r="BE189" s="196"/>
      <c r="BF189" s="196"/>
      <c r="BG189" s="196"/>
      <c r="BH189" s="196"/>
      <c r="BI189" s="196"/>
      <c r="BJ189" s="196"/>
      <c r="BK189" s="196"/>
      <c r="BL189" s="196"/>
      <c r="BM189" s="196"/>
      <c r="BN189" s="196"/>
      <c r="BO189" s="196"/>
      <c r="BP189" s="196"/>
      <c r="BQ189" s="196"/>
      <c r="BR189" s="196"/>
      <c r="BS189" s="196"/>
      <c r="BT189" s="196"/>
      <c r="BU189" s="196"/>
      <c r="BV189" s="195"/>
      <c r="BW189" s="195"/>
      <c r="BX189" s="195"/>
      <c r="BY189" s="195"/>
      <c r="BZ189" s="195"/>
      <c r="CA189" s="195"/>
      <c r="CB189" s="195"/>
      <c r="CC189" s="195"/>
      <c r="CD189" s="195"/>
      <c r="CE189" s="195"/>
      <c r="CF189" s="195"/>
      <c r="CG189" s="195"/>
      <c r="CH189" s="195"/>
      <c r="CI189" s="195"/>
      <c r="CJ189" s="195"/>
      <c r="CK189" s="195"/>
      <c r="CL189" s="197">
        <f>AP189*BF189</f>
        <v>0</v>
      </c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</row>
    <row r="190" spans="1:105" s="115" customFormat="1" ht="15" hidden="1" customHeight="1">
      <c r="A190" s="192"/>
      <c r="B190" s="192"/>
      <c r="C190" s="192"/>
      <c r="D190" s="192"/>
      <c r="E190" s="192"/>
      <c r="F190" s="192"/>
      <c r="G190" s="19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32"/>
      <c r="AF190" s="232"/>
      <c r="AG190" s="232"/>
      <c r="AH190" s="232"/>
      <c r="AI190" s="232"/>
      <c r="AJ190" s="232"/>
      <c r="AK190" s="232"/>
      <c r="AL190" s="232"/>
      <c r="AM190" s="232"/>
      <c r="AN190" s="232"/>
      <c r="AO190" s="232"/>
      <c r="AP190" s="196"/>
      <c r="AQ190" s="196"/>
      <c r="AR190" s="196"/>
      <c r="AS190" s="196"/>
      <c r="AT190" s="196"/>
      <c r="AU190" s="196"/>
      <c r="AV190" s="196"/>
      <c r="AW190" s="196"/>
      <c r="AX190" s="196"/>
      <c r="AY190" s="196"/>
      <c r="AZ190" s="196"/>
      <c r="BA190" s="196"/>
      <c r="BB190" s="196"/>
      <c r="BC190" s="196"/>
      <c r="BD190" s="196"/>
      <c r="BE190" s="196"/>
      <c r="BF190" s="196"/>
      <c r="BG190" s="196"/>
      <c r="BH190" s="196"/>
      <c r="BI190" s="196"/>
      <c r="BJ190" s="196"/>
      <c r="BK190" s="196"/>
      <c r="BL190" s="196"/>
      <c r="BM190" s="196"/>
      <c r="BN190" s="196"/>
      <c r="BO190" s="196"/>
      <c r="BP190" s="196"/>
      <c r="BQ190" s="196"/>
      <c r="BR190" s="196"/>
      <c r="BS190" s="196"/>
      <c r="BT190" s="196"/>
      <c r="BU190" s="196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7">
        <f>AP190*BF190</f>
        <v>0</v>
      </c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</row>
    <row r="191" spans="1:105" s="115" customFormat="1" ht="15" hidden="1" customHeight="1">
      <c r="A191" s="192"/>
      <c r="B191" s="192"/>
      <c r="C191" s="192"/>
      <c r="D191" s="192"/>
      <c r="E191" s="192"/>
      <c r="F191" s="192"/>
      <c r="G191" s="192"/>
      <c r="H191" s="193" t="s">
        <v>451</v>
      </c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3"/>
      <c r="AK191" s="193"/>
      <c r="AL191" s="193"/>
      <c r="AM191" s="193"/>
      <c r="AN191" s="193"/>
      <c r="AO191" s="193"/>
      <c r="AP191" s="196"/>
      <c r="AQ191" s="196"/>
      <c r="AR191" s="196"/>
      <c r="AS191" s="196"/>
      <c r="AT191" s="196"/>
      <c r="AU191" s="196"/>
      <c r="AV191" s="196"/>
      <c r="AW191" s="196"/>
      <c r="AX191" s="196"/>
      <c r="AY191" s="196"/>
      <c r="AZ191" s="196"/>
      <c r="BA191" s="196"/>
      <c r="BB191" s="196"/>
      <c r="BC191" s="196"/>
      <c r="BD191" s="196"/>
      <c r="BE191" s="196"/>
      <c r="BF191" s="196"/>
      <c r="BG191" s="196"/>
      <c r="BH191" s="196"/>
      <c r="BI191" s="196"/>
      <c r="BJ191" s="196"/>
      <c r="BK191" s="196"/>
      <c r="BL191" s="196"/>
      <c r="BM191" s="196"/>
      <c r="BN191" s="196"/>
      <c r="BO191" s="196"/>
      <c r="BP191" s="196"/>
      <c r="BQ191" s="196"/>
      <c r="BR191" s="196"/>
      <c r="BS191" s="196"/>
      <c r="BT191" s="196"/>
      <c r="BU191" s="196"/>
      <c r="BV191" s="195"/>
      <c r="BW191" s="195"/>
      <c r="BX191" s="195"/>
      <c r="BY191" s="195"/>
      <c r="BZ191" s="195"/>
      <c r="CA191" s="195"/>
      <c r="CB191" s="195"/>
      <c r="CC191" s="195"/>
      <c r="CD191" s="195"/>
      <c r="CE191" s="195"/>
      <c r="CF191" s="195"/>
      <c r="CG191" s="195"/>
      <c r="CH191" s="195"/>
      <c r="CI191" s="195"/>
      <c r="CJ191" s="195"/>
      <c r="CK191" s="195"/>
      <c r="CL191" s="197">
        <f>SUM(CL193:DA196)</f>
        <v>0</v>
      </c>
      <c r="CM191" s="197"/>
      <c r="CN191" s="197"/>
      <c r="CO191" s="197"/>
      <c r="CP191" s="197"/>
      <c r="CQ191" s="197"/>
      <c r="CR191" s="197"/>
      <c r="CS191" s="197"/>
      <c r="CT191" s="197"/>
      <c r="CU191" s="197"/>
      <c r="CV191" s="197"/>
      <c r="CW191" s="197"/>
      <c r="CX191" s="197"/>
      <c r="CY191" s="197"/>
      <c r="CZ191" s="197"/>
      <c r="DA191" s="197"/>
    </row>
    <row r="192" spans="1:105" s="115" customFormat="1" ht="15" hidden="1" customHeight="1">
      <c r="A192" s="192"/>
      <c r="B192" s="192"/>
      <c r="C192" s="192"/>
      <c r="D192" s="192"/>
      <c r="E192" s="192"/>
      <c r="F192" s="192"/>
      <c r="G192" s="192"/>
      <c r="H192" s="232" t="s">
        <v>448</v>
      </c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2"/>
      <c r="U192" s="232"/>
      <c r="V192" s="232"/>
      <c r="W192" s="232"/>
      <c r="X192" s="232"/>
      <c r="Y192" s="232"/>
      <c r="Z192" s="232"/>
      <c r="AA192" s="232"/>
      <c r="AB192" s="232"/>
      <c r="AC192" s="232"/>
      <c r="AD192" s="232"/>
      <c r="AE192" s="232"/>
      <c r="AF192" s="232"/>
      <c r="AG192" s="232"/>
      <c r="AH192" s="232"/>
      <c r="AI192" s="232"/>
      <c r="AJ192" s="232"/>
      <c r="AK192" s="232"/>
      <c r="AL192" s="232"/>
      <c r="AM192" s="232"/>
      <c r="AN192" s="232"/>
      <c r="AO192" s="232"/>
      <c r="AP192" s="196"/>
      <c r="AQ192" s="196"/>
      <c r="AR192" s="196"/>
      <c r="AS192" s="196"/>
      <c r="AT192" s="196"/>
      <c r="AU192" s="196"/>
      <c r="AV192" s="196"/>
      <c r="AW192" s="196"/>
      <c r="AX192" s="196"/>
      <c r="AY192" s="196"/>
      <c r="AZ192" s="196"/>
      <c r="BA192" s="196"/>
      <c r="BB192" s="196"/>
      <c r="BC192" s="196"/>
      <c r="BD192" s="196"/>
      <c r="BE192" s="196"/>
      <c r="BF192" s="196"/>
      <c r="BG192" s="196"/>
      <c r="BH192" s="196"/>
      <c r="BI192" s="196"/>
      <c r="BJ192" s="196"/>
      <c r="BK192" s="196"/>
      <c r="BL192" s="196"/>
      <c r="BM192" s="196"/>
      <c r="BN192" s="196"/>
      <c r="BO192" s="196"/>
      <c r="BP192" s="196"/>
      <c r="BQ192" s="196"/>
      <c r="BR192" s="196"/>
      <c r="BS192" s="196"/>
      <c r="BT192" s="196"/>
      <c r="BU192" s="196"/>
      <c r="BV192" s="195"/>
      <c r="BW192" s="195"/>
      <c r="BX192" s="195"/>
      <c r="BY192" s="195"/>
      <c r="BZ192" s="195"/>
      <c r="CA192" s="195"/>
      <c r="CB192" s="195"/>
      <c r="CC192" s="195"/>
      <c r="CD192" s="195"/>
      <c r="CE192" s="195"/>
      <c r="CF192" s="195"/>
      <c r="CG192" s="195"/>
      <c r="CH192" s="195"/>
      <c r="CI192" s="195"/>
      <c r="CJ192" s="195"/>
      <c r="CK192" s="195"/>
      <c r="CL192" s="198"/>
      <c r="CM192" s="198"/>
      <c r="CN192" s="198"/>
      <c r="CO192" s="198"/>
      <c r="CP192" s="198"/>
      <c r="CQ192" s="198"/>
      <c r="CR192" s="198"/>
      <c r="CS192" s="198"/>
      <c r="CT192" s="198"/>
      <c r="CU192" s="198"/>
      <c r="CV192" s="198"/>
      <c r="CW192" s="198"/>
      <c r="CX192" s="198"/>
      <c r="CY192" s="198"/>
      <c r="CZ192" s="198"/>
      <c r="DA192" s="198"/>
    </row>
    <row r="193" spans="1:105" s="115" customFormat="1" ht="15" hidden="1" customHeight="1">
      <c r="A193" s="192"/>
      <c r="B193" s="192"/>
      <c r="C193" s="192"/>
      <c r="D193" s="192"/>
      <c r="E193" s="192"/>
      <c r="F193" s="192"/>
      <c r="G193" s="19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F193" s="232"/>
      <c r="AG193" s="232"/>
      <c r="AH193" s="232"/>
      <c r="AI193" s="232"/>
      <c r="AJ193" s="232"/>
      <c r="AK193" s="232"/>
      <c r="AL193" s="232"/>
      <c r="AM193" s="232"/>
      <c r="AN193" s="232"/>
      <c r="AO193" s="232"/>
      <c r="AP193" s="196"/>
      <c r="AQ193" s="196"/>
      <c r="AR193" s="196"/>
      <c r="AS193" s="196"/>
      <c r="AT193" s="196"/>
      <c r="AU193" s="196"/>
      <c r="AV193" s="196"/>
      <c r="AW193" s="196"/>
      <c r="AX193" s="196"/>
      <c r="AY193" s="196"/>
      <c r="AZ193" s="196"/>
      <c r="BA193" s="196"/>
      <c r="BB193" s="196"/>
      <c r="BC193" s="196"/>
      <c r="BD193" s="196"/>
      <c r="BE193" s="196"/>
      <c r="BF193" s="196"/>
      <c r="BG193" s="196"/>
      <c r="BH193" s="196"/>
      <c r="BI193" s="196"/>
      <c r="BJ193" s="196"/>
      <c r="BK193" s="196"/>
      <c r="BL193" s="196"/>
      <c r="BM193" s="196"/>
      <c r="BN193" s="196"/>
      <c r="BO193" s="196"/>
      <c r="BP193" s="196"/>
      <c r="BQ193" s="196"/>
      <c r="BR193" s="196"/>
      <c r="BS193" s="196"/>
      <c r="BT193" s="196"/>
      <c r="BU193" s="196"/>
      <c r="BV193" s="195"/>
      <c r="BW193" s="195"/>
      <c r="BX193" s="195"/>
      <c r="BY193" s="195"/>
      <c r="BZ193" s="195"/>
      <c r="CA193" s="195"/>
      <c r="CB193" s="195"/>
      <c r="CC193" s="195"/>
      <c r="CD193" s="195"/>
      <c r="CE193" s="195"/>
      <c r="CF193" s="195"/>
      <c r="CG193" s="195"/>
      <c r="CH193" s="195"/>
      <c r="CI193" s="195"/>
      <c r="CJ193" s="195"/>
      <c r="CK193" s="195"/>
      <c r="CL193" s="197">
        <f>AP193*BF193</f>
        <v>0</v>
      </c>
      <c r="CM193" s="197"/>
      <c r="CN193" s="197"/>
      <c r="CO193" s="197"/>
      <c r="CP193" s="197"/>
      <c r="CQ193" s="197"/>
      <c r="CR193" s="197"/>
      <c r="CS193" s="197"/>
      <c r="CT193" s="197"/>
      <c r="CU193" s="197"/>
      <c r="CV193" s="197"/>
      <c r="CW193" s="197"/>
      <c r="CX193" s="197"/>
      <c r="CY193" s="197"/>
      <c r="CZ193" s="197"/>
      <c r="DA193" s="197"/>
    </row>
    <row r="194" spans="1:105" s="115" customFormat="1" ht="15" hidden="1" customHeight="1">
      <c r="A194" s="192"/>
      <c r="B194" s="192"/>
      <c r="C194" s="192"/>
      <c r="D194" s="192"/>
      <c r="E194" s="192"/>
      <c r="F194" s="192"/>
      <c r="G194" s="19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32"/>
      <c r="U194" s="232"/>
      <c r="V194" s="232"/>
      <c r="W194" s="232"/>
      <c r="X194" s="232"/>
      <c r="Y194" s="232"/>
      <c r="Z194" s="232"/>
      <c r="AA194" s="232"/>
      <c r="AB194" s="232"/>
      <c r="AC194" s="232"/>
      <c r="AD194" s="232"/>
      <c r="AE194" s="232"/>
      <c r="AF194" s="232"/>
      <c r="AG194" s="232"/>
      <c r="AH194" s="232"/>
      <c r="AI194" s="232"/>
      <c r="AJ194" s="232"/>
      <c r="AK194" s="232"/>
      <c r="AL194" s="232"/>
      <c r="AM194" s="232"/>
      <c r="AN194" s="232"/>
      <c r="AO194" s="232"/>
      <c r="AP194" s="196"/>
      <c r="AQ194" s="196"/>
      <c r="AR194" s="196"/>
      <c r="AS194" s="196"/>
      <c r="AT194" s="196"/>
      <c r="AU194" s="196"/>
      <c r="AV194" s="196"/>
      <c r="AW194" s="196"/>
      <c r="AX194" s="196"/>
      <c r="AY194" s="196"/>
      <c r="AZ194" s="196"/>
      <c r="BA194" s="196"/>
      <c r="BB194" s="196"/>
      <c r="BC194" s="196"/>
      <c r="BD194" s="196"/>
      <c r="BE194" s="196"/>
      <c r="BF194" s="196"/>
      <c r="BG194" s="196"/>
      <c r="BH194" s="196"/>
      <c r="BI194" s="196"/>
      <c r="BJ194" s="196"/>
      <c r="BK194" s="196"/>
      <c r="BL194" s="196"/>
      <c r="BM194" s="196"/>
      <c r="BN194" s="196"/>
      <c r="BO194" s="196"/>
      <c r="BP194" s="196"/>
      <c r="BQ194" s="196"/>
      <c r="BR194" s="196"/>
      <c r="BS194" s="196"/>
      <c r="BT194" s="196"/>
      <c r="BU194" s="196"/>
      <c r="BV194" s="195"/>
      <c r="BW194" s="195"/>
      <c r="BX194" s="195"/>
      <c r="BY194" s="195"/>
      <c r="BZ194" s="195"/>
      <c r="CA194" s="195"/>
      <c r="CB194" s="195"/>
      <c r="CC194" s="195"/>
      <c r="CD194" s="195"/>
      <c r="CE194" s="195"/>
      <c r="CF194" s="195"/>
      <c r="CG194" s="195"/>
      <c r="CH194" s="195"/>
      <c r="CI194" s="195"/>
      <c r="CJ194" s="195"/>
      <c r="CK194" s="195"/>
      <c r="CL194" s="197">
        <f>AP194*BF194</f>
        <v>0</v>
      </c>
      <c r="CM194" s="197"/>
      <c r="CN194" s="197"/>
      <c r="CO194" s="197"/>
      <c r="CP194" s="197"/>
      <c r="CQ194" s="197"/>
      <c r="CR194" s="197"/>
      <c r="CS194" s="197"/>
      <c r="CT194" s="197"/>
      <c r="CU194" s="197"/>
      <c r="CV194" s="197"/>
      <c r="CW194" s="197"/>
      <c r="CX194" s="197"/>
      <c r="CY194" s="197"/>
      <c r="CZ194" s="197"/>
      <c r="DA194" s="197"/>
    </row>
    <row r="195" spans="1:105" s="115" customFormat="1" ht="15" hidden="1" customHeight="1">
      <c r="A195" s="192"/>
      <c r="B195" s="192"/>
      <c r="C195" s="192"/>
      <c r="D195" s="192"/>
      <c r="E195" s="192"/>
      <c r="F195" s="192"/>
      <c r="G195" s="19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2"/>
      <c r="AF195" s="232"/>
      <c r="AG195" s="232"/>
      <c r="AH195" s="232"/>
      <c r="AI195" s="232"/>
      <c r="AJ195" s="232"/>
      <c r="AK195" s="232"/>
      <c r="AL195" s="232"/>
      <c r="AM195" s="232"/>
      <c r="AN195" s="232"/>
      <c r="AO195" s="232"/>
      <c r="AP195" s="196"/>
      <c r="AQ195" s="196"/>
      <c r="AR195" s="196"/>
      <c r="AS195" s="196"/>
      <c r="AT195" s="196"/>
      <c r="AU195" s="196"/>
      <c r="AV195" s="196"/>
      <c r="AW195" s="196"/>
      <c r="AX195" s="196"/>
      <c r="AY195" s="196"/>
      <c r="AZ195" s="196"/>
      <c r="BA195" s="196"/>
      <c r="BB195" s="196"/>
      <c r="BC195" s="196"/>
      <c r="BD195" s="196"/>
      <c r="BE195" s="196"/>
      <c r="BF195" s="196"/>
      <c r="BG195" s="196"/>
      <c r="BH195" s="196"/>
      <c r="BI195" s="196"/>
      <c r="BJ195" s="196"/>
      <c r="BK195" s="196"/>
      <c r="BL195" s="196"/>
      <c r="BM195" s="196"/>
      <c r="BN195" s="196"/>
      <c r="BO195" s="196"/>
      <c r="BP195" s="196"/>
      <c r="BQ195" s="196"/>
      <c r="BR195" s="196"/>
      <c r="BS195" s="196"/>
      <c r="BT195" s="196"/>
      <c r="BU195" s="196"/>
      <c r="BV195" s="195"/>
      <c r="BW195" s="195"/>
      <c r="BX195" s="195"/>
      <c r="BY195" s="195"/>
      <c r="BZ195" s="195"/>
      <c r="CA195" s="195"/>
      <c r="CB195" s="195"/>
      <c r="CC195" s="195"/>
      <c r="CD195" s="195"/>
      <c r="CE195" s="195"/>
      <c r="CF195" s="195"/>
      <c r="CG195" s="195"/>
      <c r="CH195" s="195"/>
      <c r="CI195" s="195"/>
      <c r="CJ195" s="195"/>
      <c r="CK195" s="195"/>
      <c r="CL195" s="197">
        <f>AP195*BF195</f>
        <v>0</v>
      </c>
      <c r="CM195" s="197"/>
      <c r="CN195" s="197"/>
      <c r="CO195" s="197"/>
      <c r="CP195" s="197"/>
      <c r="CQ195" s="197"/>
      <c r="CR195" s="197"/>
      <c r="CS195" s="197"/>
      <c r="CT195" s="197"/>
      <c r="CU195" s="197"/>
      <c r="CV195" s="197"/>
      <c r="CW195" s="197"/>
      <c r="CX195" s="197"/>
      <c r="CY195" s="197"/>
      <c r="CZ195" s="197"/>
      <c r="DA195" s="197"/>
    </row>
    <row r="196" spans="1:105" s="115" customFormat="1" ht="15" hidden="1" customHeight="1">
      <c r="A196" s="192"/>
      <c r="B196" s="192"/>
      <c r="C196" s="192"/>
      <c r="D196" s="192"/>
      <c r="E196" s="192"/>
      <c r="F196" s="192"/>
      <c r="G196" s="19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2"/>
      <c r="W196" s="232"/>
      <c r="X196" s="232"/>
      <c r="Y196" s="232"/>
      <c r="Z196" s="232"/>
      <c r="AA196" s="232"/>
      <c r="AB196" s="232"/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196"/>
      <c r="AQ196" s="196"/>
      <c r="AR196" s="196"/>
      <c r="AS196" s="196"/>
      <c r="AT196" s="196"/>
      <c r="AU196" s="196"/>
      <c r="AV196" s="196"/>
      <c r="AW196" s="196"/>
      <c r="AX196" s="196"/>
      <c r="AY196" s="196"/>
      <c r="AZ196" s="196"/>
      <c r="BA196" s="196"/>
      <c r="BB196" s="196"/>
      <c r="BC196" s="196"/>
      <c r="BD196" s="196"/>
      <c r="BE196" s="196"/>
      <c r="BF196" s="196"/>
      <c r="BG196" s="196"/>
      <c r="BH196" s="196"/>
      <c r="BI196" s="196"/>
      <c r="BJ196" s="196"/>
      <c r="BK196" s="196"/>
      <c r="BL196" s="196"/>
      <c r="BM196" s="196"/>
      <c r="BN196" s="196"/>
      <c r="BO196" s="196"/>
      <c r="BP196" s="196"/>
      <c r="BQ196" s="196"/>
      <c r="BR196" s="196"/>
      <c r="BS196" s="196"/>
      <c r="BT196" s="196"/>
      <c r="BU196" s="196"/>
      <c r="BV196" s="195"/>
      <c r="BW196" s="195"/>
      <c r="BX196" s="195"/>
      <c r="BY196" s="195"/>
      <c r="BZ196" s="195"/>
      <c r="CA196" s="195"/>
      <c r="CB196" s="195"/>
      <c r="CC196" s="195"/>
      <c r="CD196" s="195"/>
      <c r="CE196" s="195"/>
      <c r="CF196" s="195"/>
      <c r="CG196" s="195"/>
      <c r="CH196" s="195"/>
      <c r="CI196" s="195"/>
      <c r="CJ196" s="195"/>
      <c r="CK196" s="195"/>
      <c r="CL196" s="197">
        <f>AP196*BF196</f>
        <v>0</v>
      </c>
      <c r="CM196" s="197"/>
      <c r="CN196" s="197"/>
      <c r="CO196" s="197"/>
      <c r="CP196" s="197"/>
      <c r="CQ196" s="197"/>
      <c r="CR196" s="197"/>
      <c r="CS196" s="197"/>
      <c r="CT196" s="197"/>
      <c r="CU196" s="197"/>
      <c r="CV196" s="197"/>
      <c r="CW196" s="197"/>
      <c r="CX196" s="197"/>
      <c r="CY196" s="197"/>
      <c r="CZ196" s="197"/>
      <c r="DA196" s="197"/>
    </row>
    <row r="197" spans="1:105" s="115" customFormat="1" ht="15" hidden="1" customHeight="1">
      <c r="A197" s="192"/>
      <c r="B197" s="192"/>
      <c r="C197" s="192"/>
      <c r="D197" s="192"/>
      <c r="E197" s="192"/>
      <c r="F197" s="192"/>
      <c r="G197" s="192"/>
      <c r="H197" s="233" t="s">
        <v>336</v>
      </c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21"/>
      <c r="Z197" s="221"/>
      <c r="AA197" s="221"/>
      <c r="AB197" s="221"/>
      <c r="AC197" s="221"/>
      <c r="AD197" s="221"/>
      <c r="AE197" s="221"/>
      <c r="AF197" s="221"/>
      <c r="AG197" s="221"/>
      <c r="AH197" s="221"/>
      <c r="AI197" s="221"/>
      <c r="AJ197" s="221"/>
      <c r="AK197" s="221"/>
      <c r="AL197" s="221"/>
      <c r="AM197" s="221"/>
      <c r="AN197" s="221"/>
      <c r="AO197" s="222"/>
      <c r="AP197" s="195" t="s">
        <v>293</v>
      </c>
      <c r="AQ197" s="195"/>
      <c r="AR197" s="195"/>
      <c r="AS197" s="195"/>
      <c r="AT197" s="195"/>
      <c r="AU197" s="195"/>
      <c r="AV197" s="195"/>
      <c r="AW197" s="195"/>
      <c r="AX197" s="195"/>
      <c r="AY197" s="195"/>
      <c r="AZ197" s="195"/>
      <c r="BA197" s="195"/>
      <c r="BB197" s="195"/>
      <c r="BC197" s="195"/>
      <c r="BD197" s="195"/>
      <c r="BE197" s="195"/>
      <c r="BF197" s="195" t="s">
        <v>293</v>
      </c>
      <c r="BG197" s="195"/>
      <c r="BH197" s="195"/>
      <c r="BI197" s="195"/>
      <c r="BJ197" s="195"/>
      <c r="BK197" s="195"/>
      <c r="BL197" s="195"/>
      <c r="BM197" s="195"/>
      <c r="BN197" s="195"/>
      <c r="BO197" s="195"/>
      <c r="BP197" s="195"/>
      <c r="BQ197" s="195"/>
      <c r="BR197" s="195"/>
      <c r="BS197" s="195"/>
      <c r="BT197" s="195"/>
      <c r="BU197" s="195"/>
      <c r="BV197" s="195" t="s">
        <v>293</v>
      </c>
      <c r="BW197" s="195"/>
      <c r="BX197" s="195"/>
      <c r="BY197" s="195"/>
      <c r="BZ197" s="195"/>
      <c r="CA197" s="195"/>
      <c r="CB197" s="195"/>
      <c r="CC197" s="195"/>
      <c r="CD197" s="195"/>
      <c r="CE197" s="195"/>
      <c r="CF197" s="195"/>
      <c r="CG197" s="195"/>
      <c r="CH197" s="195"/>
      <c r="CI197" s="195"/>
      <c r="CJ197" s="195"/>
      <c r="CK197" s="195"/>
      <c r="CL197" s="197">
        <f>CL174+CL179+CL185+CL191</f>
        <v>0</v>
      </c>
      <c r="CM197" s="197"/>
      <c r="CN197" s="197"/>
      <c r="CO197" s="197"/>
      <c r="CP197" s="197"/>
      <c r="CQ197" s="197"/>
      <c r="CR197" s="197"/>
      <c r="CS197" s="197"/>
      <c r="CT197" s="197"/>
      <c r="CU197" s="197"/>
      <c r="CV197" s="197"/>
      <c r="CW197" s="197"/>
      <c r="CX197" s="197"/>
      <c r="CY197" s="197"/>
      <c r="CZ197" s="197"/>
      <c r="DA197" s="197"/>
    </row>
    <row r="198" spans="1:105" s="109" customFormat="1" ht="12" hidden="1" customHeight="1"/>
    <row r="199" spans="1:105" s="151" customFormat="1" ht="14.25" hidden="1">
      <c r="A199" s="223" t="s">
        <v>417</v>
      </c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  <c r="AA199" s="223"/>
      <c r="AB199" s="223"/>
      <c r="AC199" s="223"/>
      <c r="AD199" s="223"/>
      <c r="AE199" s="223"/>
      <c r="AF199" s="223"/>
      <c r="AG199" s="223"/>
      <c r="AH199" s="223"/>
      <c r="AI199" s="223"/>
      <c r="AJ199" s="223"/>
      <c r="AK199" s="223"/>
      <c r="AL199" s="223"/>
      <c r="AM199" s="223"/>
      <c r="AN199" s="223"/>
      <c r="AO199" s="223"/>
      <c r="AP199" s="223"/>
      <c r="AQ199" s="223"/>
      <c r="AR199" s="223"/>
      <c r="AS199" s="223"/>
      <c r="AT199" s="223"/>
      <c r="AU199" s="223"/>
      <c r="AV199" s="223"/>
      <c r="AW199" s="223"/>
      <c r="AX199" s="223"/>
      <c r="AY199" s="223"/>
      <c r="AZ199" s="223"/>
      <c r="BA199" s="223"/>
      <c r="BB199" s="223"/>
      <c r="BC199" s="223"/>
      <c r="BD199" s="223"/>
      <c r="BE199" s="223"/>
      <c r="BF199" s="223"/>
      <c r="BG199" s="223"/>
      <c r="BH199" s="223"/>
      <c r="BI199" s="223"/>
      <c r="BJ199" s="223"/>
      <c r="BK199" s="223"/>
      <c r="BL199" s="223"/>
      <c r="BM199" s="223"/>
      <c r="BN199" s="223"/>
      <c r="BO199" s="223"/>
      <c r="BP199" s="223"/>
      <c r="BQ199" s="223"/>
      <c r="BR199" s="223"/>
      <c r="BS199" s="223"/>
      <c r="BT199" s="223"/>
      <c r="BU199" s="223"/>
      <c r="BV199" s="223"/>
      <c r="BW199" s="223"/>
      <c r="BX199" s="223"/>
      <c r="BY199" s="223"/>
      <c r="BZ199" s="223"/>
      <c r="CA199" s="223"/>
      <c r="CB199" s="223"/>
      <c r="CC199" s="223"/>
      <c r="CD199" s="223"/>
      <c r="CE199" s="223"/>
      <c r="CF199" s="223"/>
      <c r="CG199" s="223"/>
      <c r="CH199" s="223"/>
      <c r="CI199" s="223"/>
      <c r="CJ199" s="223"/>
      <c r="CK199" s="223"/>
      <c r="CL199" s="223"/>
      <c r="CM199" s="223"/>
      <c r="CN199" s="223"/>
      <c r="CO199" s="223"/>
      <c r="CP199" s="223"/>
      <c r="CQ199" s="223"/>
      <c r="CR199" s="223"/>
      <c r="CS199" s="223"/>
      <c r="CT199" s="223"/>
      <c r="CU199" s="223"/>
      <c r="CV199" s="223"/>
      <c r="CW199" s="223"/>
      <c r="CX199" s="223"/>
      <c r="CY199" s="223"/>
      <c r="CZ199" s="223"/>
      <c r="DA199" s="223"/>
    </row>
    <row r="200" spans="1:105" s="109" customFormat="1" ht="10.5" hidden="1" customHeight="1"/>
    <row r="201" spans="1:105" s="153" customFormat="1" ht="45" hidden="1" customHeight="1">
      <c r="A201" s="201" t="s">
        <v>329</v>
      </c>
      <c r="B201" s="202"/>
      <c r="C201" s="202"/>
      <c r="D201" s="202"/>
      <c r="E201" s="202"/>
      <c r="F201" s="202"/>
      <c r="G201" s="203"/>
      <c r="H201" s="201" t="s">
        <v>11</v>
      </c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/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3"/>
      <c r="BD201" s="201" t="s">
        <v>418</v>
      </c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2"/>
      <c r="BQ201" s="202"/>
      <c r="BR201" s="202"/>
      <c r="BS201" s="203"/>
      <c r="BT201" s="201" t="s">
        <v>419</v>
      </c>
      <c r="BU201" s="202"/>
      <c r="BV201" s="202"/>
      <c r="BW201" s="202"/>
      <c r="BX201" s="202"/>
      <c r="BY201" s="202"/>
      <c r="BZ201" s="202"/>
      <c r="CA201" s="202"/>
      <c r="CB201" s="202"/>
      <c r="CC201" s="202"/>
      <c r="CD201" s="202"/>
      <c r="CE201" s="202"/>
      <c r="CF201" s="202"/>
      <c r="CG201" s="202"/>
      <c r="CH201" s="202"/>
      <c r="CI201" s="203"/>
      <c r="CJ201" s="201" t="s">
        <v>420</v>
      </c>
      <c r="CK201" s="202"/>
      <c r="CL201" s="202"/>
      <c r="CM201" s="202"/>
      <c r="CN201" s="202"/>
      <c r="CO201" s="202"/>
      <c r="CP201" s="202"/>
      <c r="CQ201" s="202"/>
      <c r="CR201" s="202"/>
      <c r="CS201" s="202"/>
      <c r="CT201" s="202"/>
      <c r="CU201" s="202"/>
      <c r="CV201" s="202"/>
      <c r="CW201" s="202"/>
      <c r="CX201" s="202"/>
      <c r="CY201" s="202"/>
      <c r="CZ201" s="202"/>
      <c r="DA201" s="203"/>
    </row>
    <row r="202" spans="1:105" s="114" customFormat="1" hidden="1">
      <c r="A202" s="204">
        <v>1</v>
      </c>
      <c r="B202" s="204"/>
      <c r="C202" s="204"/>
      <c r="D202" s="204"/>
      <c r="E202" s="204"/>
      <c r="F202" s="204"/>
      <c r="G202" s="204"/>
      <c r="H202" s="204">
        <v>2</v>
      </c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>
        <v>4</v>
      </c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>
        <v>5</v>
      </c>
      <c r="BU202" s="204"/>
      <c r="BV202" s="204"/>
      <c r="BW202" s="204"/>
      <c r="BX202" s="204"/>
      <c r="BY202" s="204"/>
      <c r="BZ202" s="204"/>
      <c r="CA202" s="204"/>
      <c r="CB202" s="204"/>
      <c r="CC202" s="204"/>
      <c r="CD202" s="204"/>
      <c r="CE202" s="204"/>
      <c r="CF202" s="204"/>
      <c r="CG202" s="204"/>
      <c r="CH202" s="204"/>
      <c r="CI202" s="204"/>
      <c r="CJ202" s="204">
        <v>6</v>
      </c>
      <c r="CK202" s="204"/>
      <c r="CL202" s="204"/>
      <c r="CM202" s="204"/>
      <c r="CN202" s="204"/>
      <c r="CO202" s="204"/>
      <c r="CP202" s="204"/>
      <c r="CQ202" s="204"/>
      <c r="CR202" s="204"/>
      <c r="CS202" s="204"/>
      <c r="CT202" s="204"/>
      <c r="CU202" s="204"/>
      <c r="CV202" s="204"/>
      <c r="CW202" s="204"/>
      <c r="CX202" s="204"/>
      <c r="CY202" s="204"/>
      <c r="CZ202" s="204"/>
      <c r="DA202" s="204"/>
    </row>
    <row r="203" spans="1:105" s="115" customFormat="1" ht="12.75" hidden="1" customHeight="1">
      <c r="A203" s="192"/>
      <c r="B203" s="192"/>
      <c r="C203" s="192"/>
      <c r="D203" s="192"/>
      <c r="E203" s="192"/>
      <c r="F203" s="192"/>
      <c r="G203" s="192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3"/>
      <c r="AT203" s="193"/>
      <c r="AU203" s="193"/>
      <c r="AV203" s="193"/>
      <c r="AW203" s="193"/>
      <c r="AX203" s="193"/>
      <c r="AY203" s="193"/>
      <c r="AZ203" s="193"/>
      <c r="BA203" s="193"/>
      <c r="BB203" s="193"/>
      <c r="BC203" s="193"/>
      <c r="BD203" s="195"/>
      <c r="BE203" s="195"/>
      <c r="BF203" s="195"/>
      <c r="BG203" s="195"/>
      <c r="BH203" s="195"/>
      <c r="BI203" s="195"/>
      <c r="BJ203" s="195"/>
      <c r="BK203" s="195"/>
      <c r="BL203" s="195"/>
      <c r="BM203" s="195"/>
      <c r="BN203" s="195"/>
      <c r="BO203" s="195"/>
      <c r="BP203" s="195"/>
      <c r="BQ203" s="195"/>
      <c r="BR203" s="195"/>
      <c r="BS203" s="195"/>
      <c r="BT203" s="195"/>
      <c r="BU203" s="195"/>
      <c r="BV203" s="195"/>
      <c r="BW203" s="195"/>
      <c r="BX203" s="195"/>
      <c r="BY203" s="195"/>
      <c r="BZ203" s="195"/>
      <c r="CA203" s="195"/>
      <c r="CB203" s="195"/>
      <c r="CC203" s="195"/>
      <c r="CD203" s="195"/>
      <c r="CE203" s="195"/>
      <c r="CF203" s="195"/>
      <c r="CG203" s="195"/>
      <c r="CH203" s="195"/>
      <c r="CI203" s="195"/>
      <c r="CJ203" s="195"/>
      <c r="CK203" s="195"/>
      <c r="CL203" s="195"/>
      <c r="CM203" s="195"/>
      <c r="CN203" s="195"/>
      <c r="CO203" s="195"/>
      <c r="CP203" s="195"/>
      <c r="CQ203" s="195"/>
      <c r="CR203" s="195"/>
      <c r="CS203" s="195"/>
      <c r="CT203" s="195"/>
      <c r="CU203" s="195"/>
      <c r="CV203" s="195"/>
      <c r="CW203" s="195"/>
      <c r="CX203" s="195"/>
      <c r="CY203" s="195"/>
      <c r="CZ203" s="195"/>
      <c r="DA203" s="195"/>
    </row>
    <row r="204" spans="1:105" s="115" customFormat="1" ht="15" hidden="1" customHeight="1">
      <c r="A204" s="192"/>
      <c r="B204" s="192"/>
      <c r="C204" s="192"/>
      <c r="D204" s="192"/>
      <c r="E204" s="192"/>
      <c r="F204" s="192"/>
      <c r="G204" s="192"/>
      <c r="H204" s="221" t="s">
        <v>336</v>
      </c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21"/>
      <c r="Z204" s="221"/>
      <c r="AA204" s="221"/>
      <c r="AB204" s="221"/>
      <c r="AC204" s="221"/>
      <c r="AD204" s="221"/>
      <c r="AE204" s="221"/>
      <c r="AF204" s="221"/>
      <c r="AG204" s="221"/>
      <c r="AH204" s="221"/>
      <c r="AI204" s="221"/>
      <c r="AJ204" s="221"/>
      <c r="AK204" s="221"/>
      <c r="AL204" s="221"/>
      <c r="AM204" s="221"/>
      <c r="AN204" s="221"/>
      <c r="AO204" s="221"/>
      <c r="AP204" s="221"/>
      <c r="AQ204" s="221"/>
      <c r="AR204" s="221"/>
      <c r="AS204" s="221"/>
      <c r="AT204" s="221"/>
      <c r="AU204" s="221"/>
      <c r="AV204" s="221"/>
      <c r="AW204" s="221"/>
      <c r="AX204" s="221"/>
      <c r="AY204" s="221"/>
      <c r="AZ204" s="221"/>
      <c r="BA204" s="221"/>
      <c r="BB204" s="221"/>
      <c r="BC204" s="222"/>
      <c r="BD204" s="195" t="s">
        <v>293</v>
      </c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195"/>
      <c r="BQ204" s="195"/>
      <c r="BR204" s="195"/>
      <c r="BS204" s="195"/>
      <c r="BT204" s="195" t="s">
        <v>293</v>
      </c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 t="s">
        <v>293</v>
      </c>
      <c r="CK204" s="195"/>
      <c r="CL204" s="195"/>
      <c r="CM204" s="195"/>
      <c r="CN204" s="195"/>
      <c r="CO204" s="195"/>
      <c r="CP204" s="195"/>
      <c r="CQ204" s="195"/>
      <c r="CR204" s="195"/>
      <c r="CS204" s="195"/>
      <c r="CT204" s="195"/>
      <c r="CU204" s="195"/>
      <c r="CV204" s="195"/>
      <c r="CW204" s="195"/>
      <c r="CX204" s="195"/>
      <c r="CY204" s="195"/>
      <c r="CZ204" s="195"/>
      <c r="DA204" s="195"/>
    </row>
    <row r="205" spans="1:105" s="109" customFormat="1" ht="12" hidden="1" customHeight="1"/>
    <row r="206" spans="1:105" s="151" customFormat="1" ht="14.25">
      <c r="A206" s="223" t="s">
        <v>421</v>
      </c>
      <c r="B206" s="223"/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23"/>
      <c r="Z206" s="223"/>
      <c r="AA206" s="223"/>
      <c r="AB206" s="223"/>
      <c r="AC206" s="223"/>
      <c r="AD206" s="223"/>
      <c r="AE206" s="223"/>
      <c r="AF206" s="223"/>
      <c r="AG206" s="223"/>
      <c r="AH206" s="223"/>
      <c r="AI206" s="223"/>
      <c r="AJ206" s="223"/>
      <c r="AK206" s="223"/>
      <c r="AL206" s="223"/>
      <c r="AM206" s="223"/>
      <c r="AN206" s="223"/>
      <c r="AO206" s="223"/>
      <c r="AP206" s="223"/>
      <c r="AQ206" s="223"/>
      <c r="AR206" s="223"/>
      <c r="AS206" s="223"/>
      <c r="AT206" s="223"/>
      <c r="AU206" s="223"/>
      <c r="AV206" s="223"/>
      <c r="AW206" s="223"/>
      <c r="AX206" s="223"/>
      <c r="AY206" s="223"/>
      <c r="AZ206" s="223"/>
      <c r="BA206" s="223"/>
      <c r="BB206" s="223"/>
      <c r="BC206" s="223"/>
      <c r="BD206" s="223"/>
      <c r="BE206" s="223"/>
      <c r="BF206" s="223"/>
      <c r="BG206" s="223"/>
      <c r="BH206" s="223"/>
      <c r="BI206" s="223"/>
      <c r="BJ206" s="223"/>
      <c r="BK206" s="223"/>
      <c r="BL206" s="223"/>
      <c r="BM206" s="223"/>
      <c r="BN206" s="223"/>
      <c r="BO206" s="223"/>
      <c r="BP206" s="223"/>
      <c r="BQ206" s="223"/>
      <c r="BR206" s="223"/>
      <c r="BS206" s="223"/>
      <c r="BT206" s="223"/>
      <c r="BU206" s="223"/>
      <c r="BV206" s="223"/>
      <c r="BW206" s="223"/>
      <c r="BX206" s="223"/>
      <c r="BY206" s="223"/>
      <c r="BZ206" s="223"/>
      <c r="CA206" s="223"/>
      <c r="CB206" s="223"/>
      <c r="CC206" s="223"/>
      <c r="CD206" s="223"/>
      <c r="CE206" s="223"/>
      <c r="CF206" s="223"/>
      <c r="CG206" s="223"/>
      <c r="CH206" s="223"/>
      <c r="CI206" s="223"/>
      <c r="CJ206" s="223"/>
      <c r="CK206" s="223"/>
      <c r="CL206" s="223"/>
      <c r="CM206" s="223"/>
      <c r="CN206" s="223"/>
      <c r="CO206" s="223"/>
      <c r="CP206" s="223"/>
      <c r="CQ206" s="223"/>
      <c r="CR206" s="223"/>
      <c r="CS206" s="223"/>
      <c r="CT206" s="223"/>
      <c r="CU206" s="223"/>
      <c r="CV206" s="223"/>
      <c r="CW206" s="223"/>
      <c r="CX206" s="223"/>
      <c r="CY206" s="223"/>
      <c r="CZ206" s="223"/>
      <c r="DA206" s="223"/>
    </row>
    <row r="207" spans="1:105" s="109" customFormat="1" ht="10.5" customHeight="1"/>
    <row r="208" spans="1:105" s="153" customFormat="1" ht="45" customHeight="1">
      <c r="A208" s="201" t="s">
        <v>329</v>
      </c>
      <c r="B208" s="202"/>
      <c r="C208" s="202"/>
      <c r="D208" s="202"/>
      <c r="E208" s="202"/>
      <c r="F208" s="202"/>
      <c r="G208" s="203"/>
      <c r="H208" s="201" t="s">
        <v>385</v>
      </c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3"/>
      <c r="BD208" s="201" t="s">
        <v>422</v>
      </c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3"/>
      <c r="BT208" s="201" t="s">
        <v>423</v>
      </c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3"/>
      <c r="CJ208" s="201" t="s">
        <v>424</v>
      </c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3"/>
    </row>
    <row r="209" spans="1:105" s="114" customFormat="1">
      <c r="A209" s="204">
        <v>1</v>
      </c>
      <c r="B209" s="204"/>
      <c r="C209" s="204"/>
      <c r="D209" s="204"/>
      <c r="E209" s="204"/>
      <c r="F209" s="204"/>
      <c r="G209" s="204"/>
      <c r="H209" s="204">
        <v>2</v>
      </c>
      <c r="I209" s="204"/>
      <c r="J209" s="204"/>
      <c r="K209" s="204"/>
      <c r="L209" s="204"/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4"/>
      <c r="BC209" s="204"/>
      <c r="BD209" s="204">
        <v>3</v>
      </c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>
        <v>4</v>
      </c>
      <c r="BU209" s="204"/>
      <c r="BV209" s="204"/>
      <c r="BW209" s="204"/>
      <c r="BX209" s="204"/>
      <c r="BY209" s="204"/>
      <c r="BZ209" s="204"/>
      <c r="CA209" s="204"/>
      <c r="CB209" s="204"/>
      <c r="CC209" s="204"/>
      <c r="CD209" s="204"/>
      <c r="CE209" s="204"/>
      <c r="CF209" s="204"/>
      <c r="CG209" s="204"/>
      <c r="CH209" s="204"/>
      <c r="CI209" s="204"/>
      <c r="CJ209" s="204">
        <v>5</v>
      </c>
      <c r="CK209" s="204"/>
      <c r="CL209" s="204"/>
      <c r="CM209" s="204"/>
      <c r="CN209" s="204"/>
      <c r="CO209" s="204"/>
      <c r="CP209" s="204"/>
      <c r="CQ209" s="204"/>
      <c r="CR209" s="204"/>
      <c r="CS209" s="204"/>
      <c r="CT209" s="204"/>
      <c r="CU209" s="204"/>
      <c r="CV209" s="204"/>
      <c r="CW209" s="204"/>
      <c r="CX209" s="204"/>
      <c r="CY209" s="204"/>
      <c r="CZ209" s="204"/>
      <c r="DA209" s="204"/>
    </row>
    <row r="210" spans="1:105" s="115" customFormat="1" ht="26.25" customHeight="1">
      <c r="A210" s="192" t="s">
        <v>141</v>
      </c>
      <c r="B210" s="192"/>
      <c r="C210" s="192"/>
      <c r="D210" s="192"/>
      <c r="E210" s="192"/>
      <c r="F210" s="192"/>
      <c r="G210" s="192"/>
      <c r="H210" s="228" t="s">
        <v>452</v>
      </c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228"/>
      <c r="Y210" s="228"/>
      <c r="Z210" s="228"/>
      <c r="AA210" s="228"/>
      <c r="AB210" s="228"/>
      <c r="AC210" s="228"/>
      <c r="AD210" s="228"/>
      <c r="AE210" s="228"/>
      <c r="AF210" s="228"/>
      <c r="AG210" s="228"/>
      <c r="AH210" s="228"/>
      <c r="AI210" s="228"/>
      <c r="AJ210" s="228"/>
      <c r="AK210" s="228"/>
      <c r="AL210" s="228"/>
      <c r="AM210" s="228"/>
      <c r="AN210" s="228"/>
      <c r="AO210" s="228"/>
      <c r="AP210" s="228"/>
      <c r="AQ210" s="228"/>
      <c r="AR210" s="228"/>
      <c r="AS210" s="228"/>
      <c r="AT210" s="228"/>
      <c r="AU210" s="228"/>
      <c r="AV210" s="228"/>
      <c r="AW210" s="228"/>
      <c r="AX210" s="228"/>
      <c r="AY210" s="228"/>
      <c r="AZ210" s="228"/>
      <c r="BA210" s="228"/>
      <c r="BB210" s="228"/>
      <c r="BC210" s="228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  <c r="BT210" s="229">
        <f>SUM(BT211:CI214)</f>
        <v>0</v>
      </c>
      <c r="BU210" s="229"/>
      <c r="BV210" s="229"/>
      <c r="BW210" s="229"/>
      <c r="BX210" s="229"/>
      <c r="BY210" s="229"/>
      <c r="BZ210" s="229"/>
      <c r="CA210" s="229"/>
      <c r="CB210" s="229"/>
      <c r="CC210" s="229"/>
      <c r="CD210" s="229"/>
      <c r="CE210" s="229"/>
      <c r="CF210" s="229"/>
      <c r="CG210" s="229"/>
      <c r="CH210" s="229"/>
      <c r="CI210" s="229"/>
      <c r="CJ210" s="230">
        <f>SUM(CJ211:DA214)</f>
        <v>0</v>
      </c>
      <c r="CK210" s="230"/>
      <c r="CL210" s="230"/>
      <c r="CM210" s="230"/>
      <c r="CN210" s="230"/>
      <c r="CO210" s="230"/>
      <c r="CP210" s="230"/>
      <c r="CQ210" s="230"/>
      <c r="CR210" s="230"/>
      <c r="CS210" s="230"/>
      <c r="CT210" s="230"/>
      <c r="CU210" s="230"/>
      <c r="CV210" s="230"/>
      <c r="CW210" s="230"/>
      <c r="CX210" s="230"/>
      <c r="CY210" s="230"/>
      <c r="CZ210" s="230"/>
      <c r="DA210" s="230"/>
    </row>
    <row r="211" spans="1:105" s="115" customFormat="1" ht="15" customHeight="1">
      <c r="A211" s="192"/>
      <c r="B211" s="192"/>
      <c r="C211" s="192"/>
      <c r="D211" s="192"/>
      <c r="E211" s="192"/>
      <c r="F211" s="192"/>
      <c r="G211" s="192"/>
      <c r="H211" s="232" t="s">
        <v>453</v>
      </c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2"/>
      <c r="AF211" s="232"/>
      <c r="AG211" s="232"/>
      <c r="AH211" s="232"/>
      <c r="AI211" s="232"/>
      <c r="AJ211" s="232"/>
      <c r="AK211" s="232"/>
      <c r="AL211" s="232"/>
      <c r="AM211" s="232"/>
      <c r="AN211" s="232"/>
      <c r="AO211" s="232"/>
      <c r="AP211" s="232"/>
      <c r="AQ211" s="232"/>
      <c r="AR211" s="232"/>
      <c r="AS211" s="232"/>
      <c r="AT211" s="232"/>
      <c r="AU211" s="232"/>
      <c r="AV211" s="232"/>
      <c r="AW211" s="232"/>
      <c r="AX211" s="232"/>
      <c r="AY211" s="232"/>
      <c r="AZ211" s="232"/>
      <c r="BA211" s="232"/>
      <c r="BB211" s="232"/>
      <c r="BC211" s="232"/>
      <c r="BD211" s="195"/>
      <c r="BE211" s="195"/>
      <c r="BF211" s="195"/>
      <c r="BG211" s="195"/>
      <c r="BH211" s="195"/>
      <c r="BI211" s="195"/>
      <c r="BJ211" s="195"/>
      <c r="BK211" s="195"/>
      <c r="BL211" s="195"/>
      <c r="BM211" s="195"/>
      <c r="BN211" s="195"/>
      <c r="BO211" s="195"/>
      <c r="BP211" s="195"/>
      <c r="BQ211" s="195"/>
      <c r="BR211" s="195"/>
      <c r="BS211" s="195"/>
      <c r="BT211" s="195"/>
      <c r="BU211" s="195"/>
      <c r="BV211" s="195"/>
      <c r="BW211" s="195"/>
      <c r="BX211" s="195"/>
      <c r="BY211" s="195"/>
      <c r="BZ211" s="195"/>
      <c r="CA211" s="195"/>
      <c r="CB211" s="195"/>
      <c r="CC211" s="195"/>
      <c r="CD211" s="195"/>
      <c r="CE211" s="195"/>
      <c r="CF211" s="195"/>
      <c r="CG211" s="195"/>
      <c r="CH211" s="195"/>
      <c r="CI211" s="195"/>
      <c r="CJ211" s="197"/>
      <c r="CK211" s="197"/>
      <c r="CL211" s="197"/>
      <c r="CM211" s="197"/>
      <c r="CN211" s="197"/>
      <c r="CO211" s="197"/>
      <c r="CP211" s="197"/>
      <c r="CQ211" s="197"/>
      <c r="CR211" s="197"/>
      <c r="CS211" s="197"/>
      <c r="CT211" s="197"/>
      <c r="CU211" s="197"/>
      <c r="CV211" s="197"/>
      <c r="CW211" s="197"/>
      <c r="CX211" s="197"/>
      <c r="CY211" s="197"/>
      <c r="CZ211" s="197"/>
      <c r="DA211" s="197"/>
    </row>
    <row r="212" spans="1:105" s="115" customFormat="1" ht="24" customHeight="1">
      <c r="A212" s="192"/>
      <c r="B212" s="192"/>
      <c r="C212" s="192"/>
      <c r="D212" s="192"/>
      <c r="E212" s="192"/>
      <c r="F212" s="192"/>
      <c r="G212" s="192"/>
      <c r="H212" s="232" t="s">
        <v>454</v>
      </c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2"/>
      <c r="U212" s="232"/>
      <c r="V212" s="232"/>
      <c r="W212" s="232"/>
      <c r="X212" s="232"/>
      <c r="Y212" s="232"/>
      <c r="Z212" s="232"/>
      <c r="AA212" s="232"/>
      <c r="AB212" s="232"/>
      <c r="AC212" s="232"/>
      <c r="AD212" s="232"/>
      <c r="AE212" s="232"/>
      <c r="AF212" s="232"/>
      <c r="AG212" s="232"/>
      <c r="AH212" s="232"/>
      <c r="AI212" s="232"/>
      <c r="AJ212" s="232"/>
      <c r="AK212" s="232"/>
      <c r="AL212" s="232"/>
      <c r="AM212" s="232"/>
      <c r="AN212" s="232"/>
      <c r="AO212" s="232"/>
      <c r="AP212" s="232"/>
      <c r="AQ212" s="232"/>
      <c r="AR212" s="232"/>
      <c r="AS212" s="232"/>
      <c r="AT212" s="232"/>
      <c r="AU212" s="232"/>
      <c r="AV212" s="232"/>
      <c r="AW212" s="232"/>
      <c r="AX212" s="232"/>
      <c r="AY212" s="232"/>
      <c r="AZ212" s="232"/>
      <c r="BA212" s="232"/>
      <c r="BB212" s="232"/>
      <c r="BC212" s="232"/>
      <c r="BD212" s="195"/>
      <c r="BE212" s="195"/>
      <c r="BF212" s="195"/>
      <c r="BG212" s="195"/>
      <c r="BH212" s="195"/>
      <c r="BI212" s="195"/>
      <c r="BJ212" s="195"/>
      <c r="BK212" s="195"/>
      <c r="BL212" s="195"/>
      <c r="BM212" s="195"/>
      <c r="BN212" s="195"/>
      <c r="BO212" s="195"/>
      <c r="BP212" s="195"/>
      <c r="BQ212" s="195"/>
      <c r="BR212" s="195"/>
      <c r="BS212" s="195"/>
      <c r="BT212" s="195"/>
      <c r="BU212" s="195"/>
      <c r="BV212" s="195"/>
      <c r="BW212" s="195"/>
      <c r="BX212" s="195"/>
      <c r="BY212" s="195"/>
      <c r="BZ212" s="195"/>
      <c r="CA212" s="195"/>
      <c r="CB212" s="195"/>
      <c r="CC212" s="195"/>
      <c r="CD212" s="195"/>
      <c r="CE212" s="195"/>
      <c r="CF212" s="195"/>
      <c r="CG212" s="195"/>
      <c r="CH212" s="195"/>
      <c r="CI212" s="195"/>
      <c r="CJ212" s="197"/>
      <c r="CK212" s="197"/>
      <c r="CL212" s="197"/>
      <c r="CM212" s="197"/>
      <c r="CN212" s="197"/>
      <c r="CO212" s="197"/>
      <c r="CP212" s="197"/>
      <c r="CQ212" s="197"/>
      <c r="CR212" s="197"/>
      <c r="CS212" s="197"/>
      <c r="CT212" s="197"/>
      <c r="CU212" s="197"/>
      <c r="CV212" s="197"/>
      <c r="CW212" s="197"/>
      <c r="CX212" s="197"/>
      <c r="CY212" s="197"/>
      <c r="CZ212" s="197"/>
      <c r="DA212" s="197"/>
    </row>
    <row r="213" spans="1:105" s="115" customFormat="1" ht="15" customHeight="1">
      <c r="A213" s="224"/>
      <c r="B213" s="224"/>
      <c r="C213" s="224"/>
      <c r="D213" s="224"/>
      <c r="E213" s="224"/>
      <c r="F213" s="224"/>
      <c r="G213" s="224"/>
      <c r="H213" s="225" t="s">
        <v>455</v>
      </c>
      <c r="I213" s="225"/>
      <c r="J213" s="225"/>
      <c r="K213" s="225"/>
      <c r="L213" s="225"/>
      <c r="M213" s="225"/>
      <c r="N213" s="225"/>
      <c r="O213" s="225"/>
      <c r="P213" s="225"/>
      <c r="Q213" s="225"/>
      <c r="R213" s="225"/>
      <c r="S213" s="225"/>
      <c r="T213" s="225"/>
      <c r="U213" s="225"/>
      <c r="V213" s="225"/>
      <c r="W213" s="225"/>
      <c r="X213" s="225"/>
      <c r="Y213" s="225"/>
      <c r="Z213" s="225"/>
      <c r="AA213" s="225"/>
      <c r="AB213" s="225"/>
      <c r="AC213" s="225"/>
      <c r="AD213" s="225"/>
      <c r="AE213" s="225"/>
      <c r="AF213" s="225"/>
      <c r="AG213" s="225"/>
      <c r="AH213" s="225"/>
      <c r="AI213" s="225"/>
      <c r="AJ213" s="225"/>
      <c r="AK213" s="225"/>
      <c r="AL213" s="225"/>
      <c r="AM213" s="225"/>
      <c r="AN213" s="225"/>
      <c r="AO213" s="225"/>
      <c r="AP213" s="225"/>
      <c r="AQ213" s="225"/>
      <c r="AR213" s="225"/>
      <c r="AS213" s="225"/>
      <c r="AT213" s="225"/>
      <c r="AU213" s="225"/>
      <c r="AV213" s="225"/>
      <c r="AW213" s="225"/>
      <c r="AX213" s="225"/>
      <c r="AY213" s="225"/>
      <c r="AZ213" s="225"/>
      <c r="BA213" s="225"/>
      <c r="BB213" s="225"/>
      <c r="BC213" s="225"/>
      <c r="BD213" s="226"/>
      <c r="BE213" s="226"/>
      <c r="BF213" s="226"/>
      <c r="BG213" s="226"/>
      <c r="BH213" s="226"/>
      <c r="BI213" s="226"/>
      <c r="BJ213" s="226"/>
      <c r="BK213" s="226"/>
      <c r="BL213" s="226"/>
      <c r="BM213" s="226"/>
      <c r="BN213" s="226"/>
      <c r="BO213" s="226"/>
      <c r="BP213" s="226"/>
      <c r="BQ213" s="226"/>
      <c r="BR213" s="226"/>
      <c r="BS213" s="226"/>
      <c r="BT213" s="226"/>
      <c r="BU213" s="226"/>
      <c r="BV213" s="226"/>
      <c r="BW213" s="226"/>
      <c r="BX213" s="226"/>
      <c r="BY213" s="226"/>
      <c r="BZ213" s="226"/>
      <c r="CA213" s="226"/>
      <c r="CB213" s="226"/>
      <c r="CC213" s="226"/>
      <c r="CD213" s="226"/>
      <c r="CE213" s="226"/>
      <c r="CF213" s="226"/>
      <c r="CG213" s="226"/>
      <c r="CH213" s="226"/>
      <c r="CI213" s="226"/>
      <c r="CJ213" s="227"/>
      <c r="CK213" s="227"/>
      <c r="CL213" s="227"/>
      <c r="CM213" s="227"/>
      <c r="CN213" s="227"/>
      <c r="CO213" s="227"/>
      <c r="CP213" s="227"/>
      <c r="CQ213" s="227"/>
      <c r="CR213" s="227"/>
      <c r="CS213" s="227"/>
      <c r="CT213" s="227"/>
      <c r="CU213" s="227"/>
      <c r="CV213" s="227"/>
      <c r="CW213" s="227"/>
      <c r="CX213" s="227"/>
      <c r="CY213" s="227"/>
      <c r="CZ213" s="227"/>
      <c r="DA213" s="227"/>
    </row>
    <row r="214" spans="1:105" s="115" customFormat="1" ht="24.75" customHeight="1">
      <c r="A214" s="224"/>
      <c r="B214" s="224"/>
      <c r="C214" s="224"/>
      <c r="D214" s="224"/>
      <c r="E214" s="224"/>
      <c r="F214" s="224"/>
      <c r="G214" s="224"/>
      <c r="H214" s="225" t="s">
        <v>456</v>
      </c>
      <c r="I214" s="225"/>
      <c r="J214" s="225"/>
      <c r="K214" s="225"/>
      <c r="L214" s="225"/>
      <c r="M214" s="225"/>
      <c r="N214" s="225"/>
      <c r="O214" s="225"/>
      <c r="P214" s="225"/>
      <c r="Q214" s="225"/>
      <c r="R214" s="225"/>
      <c r="S214" s="225"/>
      <c r="T214" s="225"/>
      <c r="U214" s="225"/>
      <c r="V214" s="225"/>
      <c r="W214" s="225"/>
      <c r="X214" s="225"/>
      <c r="Y214" s="225"/>
      <c r="Z214" s="225"/>
      <c r="AA214" s="225"/>
      <c r="AB214" s="225"/>
      <c r="AC214" s="225"/>
      <c r="AD214" s="225"/>
      <c r="AE214" s="225"/>
      <c r="AF214" s="225"/>
      <c r="AG214" s="225"/>
      <c r="AH214" s="225"/>
      <c r="AI214" s="225"/>
      <c r="AJ214" s="225"/>
      <c r="AK214" s="225"/>
      <c r="AL214" s="225"/>
      <c r="AM214" s="225"/>
      <c r="AN214" s="225"/>
      <c r="AO214" s="225"/>
      <c r="AP214" s="225"/>
      <c r="AQ214" s="225"/>
      <c r="AR214" s="225"/>
      <c r="AS214" s="225"/>
      <c r="AT214" s="225"/>
      <c r="AU214" s="225"/>
      <c r="AV214" s="225"/>
      <c r="AW214" s="225"/>
      <c r="AX214" s="225"/>
      <c r="AY214" s="225"/>
      <c r="AZ214" s="225"/>
      <c r="BA214" s="225"/>
      <c r="BB214" s="225"/>
      <c r="BC214" s="225"/>
      <c r="BD214" s="226"/>
      <c r="BE214" s="226"/>
      <c r="BF214" s="226"/>
      <c r="BG214" s="226"/>
      <c r="BH214" s="226"/>
      <c r="BI214" s="226"/>
      <c r="BJ214" s="226"/>
      <c r="BK214" s="226"/>
      <c r="BL214" s="226"/>
      <c r="BM214" s="226"/>
      <c r="BN214" s="226"/>
      <c r="BO214" s="226"/>
      <c r="BP214" s="226"/>
      <c r="BQ214" s="226"/>
      <c r="BR214" s="226"/>
      <c r="BS214" s="226"/>
      <c r="BT214" s="226"/>
      <c r="BU214" s="226"/>
      <c r="BV214" s="226"/>
      <c r="BW214" s="226"/>
      <c r="BX214" s="226"/>
      <c r="BY214" s="226"/>
      <c r="BZ214" s="226"/>
      <c r="CA214" s="226"/>
      <c r="CB214" s="226"/>
      <c r="CC214" s="226"/>
      <c r="CD214" s="226"/>
      <c r="CE214" s="226"/>
      <c r="CF214" s="226"/>
      <c r="CG214" s="226"/>
      <c r="CH214" s="226"/>
      <c r="CI214" s="226"/>
      <c r="CJ214" s="227"/>
      <c r="CK214" s="227"/>
      <c r="CL214" s="227"/>
      <c r="CM214" s="227"/>
      <c r="CN214" s="227"/>
      <c r="CO214" s="227"/>
      <c r="CP214" s="227"/>
      <c r="CQ214" s="227"/>
      <c r="CR214" s="227"/>
      <c r="CS214" s="227"/>
      <c r="CT214" s="227"/>
      <c r="CU214" s="227"/>
      <c r="CV214" s="227"/>
      <c r="CW214" s="227"/>
      <c r="CX214" s="227"/>
      <c r="CY214" s="227"/>
      <c r="CZ214" s="227"/>
      <c r="DA214" s="227"/>
    </row>
    <row r="215" spans="1:105" s="115" customFormat="1" ht="24.75" customHeight="1">
      <c r="A215" s="224" t="s">
        <v>116</v>
      </c>
      <c r="B215" s="224"/>
      <c r="C215" s="224"/>
      <c r="D215" s="224"/>
      <c r="E215" s="224"/>
      <c r="F215" s="224"/>
      <c r="G215" s="224"/>
      <c r="H215" s="231" t="s">
        <v>457</v>
      </c>
      <c r="I215" s="231"/>
      <c r="J215" s="231"/>
      <c r="K215" s="231"/>
      <c r="L215" s="231"/>
      <c r="M215" s="231"/>
      <c r="N215" s="231"/>
      <c r="O215" s="231"/>
      <c r="P215" s="231"/>
      <c r="Q215" s="231"/>
      <c r="R215" s="231"/>
      <c r="S215" s="231"/>
      <c r="T215" s="231"/>
      <c r="U215" s="231"/>
      <c r="V215" s="231"/>
      <c r="W215" s="231"/>
      <c r="X215" s="231"/>
      <c r="Y215" s="231"/>
      <c r="Z215" s="231"/>
      <c r="AA215" s="231"/>
      <c r="AB215" s="231"/>
      <c r="AC215" s="231"/>
      <c r="AD215" s="231"/>
      <c r="AE215" s="231"/>
      <c r="AF215" s="231"/>
      <c r="AG215" s="231"/>
      <c r="AH215" s="231"/>
      <c r="AI215" s="231"/>
      <c r="AJ215" s="231"/>
      <c r="AK215" s="231"/>
      <c r="AL215" s="231"/>
      <c r="AM215" s="231"/>
      <c r="AN215" s="231"/>
      <c r="AO215" s="231"/>
      <c r="AP215" s="231"/>
      <c r="AQ215" s="231"/>
      <c r="AR215" s="231"/>
      <c r="AS215" s="231"/>
      <c r="AT215" s="231"/>
      <c r="AU215" s="231"/>
      <c r="AV215" s="231"/>
      <c r="AW215" s="231"/>
      <c r="AX215" s="231"/>
      <c r="AY215" s="231"/>
      <c r="AZ215" s="231"/>
      <c r="BA215" s="231"/>
      <c r="BB215" s="231"/>
      <c r="BC215" s="231"/>
      <c r="BD215" s="229"/>
      <c r="BE215" s="229"/>
      <c r="BF215" s="229"/>
      <c r="BG215" s="229"/>
      <c r="BH215" s="229"/>
      <c r="BI215" s="229"/>
      <c r="BJ215" s="229"/>
      <c r="BK215" s="229"/>
      <c r="BL215" s="229"/>
      <c r="BM215" s="229"/>
      <c r="BN215" s="229"/>
      <c r="BO215" s="229"/>
      <c r="BP215" s="229"/>
      <c r="BQ215" s="229"/>
      <c r="BR215" s="229"/>
      <c r="BS215" s="229"/>
      <c r="BT215" s="229">
        <f>SUM(BT216:CI219)</f>
        <v>3</v>
      </c>
      <c r="BU215" s="229"/>
      <c r="BV215" s="229"/>
      <c r="BW215" s="229"/>
      <c r="BX215" s="229"/>
      <c r="BY215" s="229"/>
      <c r="BZ215" s="229"/>
      <c r="CA215" s="229"/>
      <c r="CB215" s="229"/>
      <c r="CC215" s="229"/>
      <c r="CD215" s="229"/>
      <c r="CE215" s="229"/>
      <c r="CF215" s="229"/>
      <c r="CG215" s="229"/>
      <c r="CH215" s="229"/>
      <c r="CI215" s="229"/>
      <c r="CJ215" s="230">
        <f>SUM(CJ216:DA219)</f>
        <v>12630</v>
      </c>
      <c r="CK215" s="230"/>
      <c r="CL215" s="230"/>
      <c r="CM215" s="230"/>
      <c r="CN215" s="230"/>
      <c r="CO215" s="230"/>
      <c r="CP215" s="230"/>
      <c r="CQ215" s="230"/>
      <c r="CR215" s="230"/>
      <c r="CS215" s="230"/>
      <c r="CT215" s="230"/>
      <c r="CU215" s="230"/>
      <c r="CV215" s="230"/>
      <c r="CW215" s="230"/>
      <c r="CX215" s="230"/>
      <c r="CY215" s="230"/>
      <c r="CZ215" s="230"/>
      <c r="DA215" s="230"/>
    </row>
    <row r="216" spans="1:105" s="115" customFormat="1" ht="24.75" customHeight="1">
      <c r="A216" s="224"/>
      <c r="B216" s="224"/>
      <c r="C216" s="224"/>
      <c r="D216" s="224"/>
      <c r="E216" s="224"/>
      <c r="F216" s="224"/>
      <c r="G216" s="224"/>
      <c r="H216" s="225" t="s">
        <v>458</v>
      </c>
      <c r="I216" s="225"/>
      <c r="J216" s="225"/>
      <c r="K216" s="225"/>
      <c r="L216" s="225"/>
      <c r="M216" s="225"/>
      <c r="N216" s="225"/>
      <c r="O216" s="225"/>
      <c r="P216" s="225"/>
      <c r="Q216" s="225"/>
      <c r="R216" s="225"/>
      <c r="S216" s="225"/>
      <c r="T216" s="225"/>
      <c r="U216" s="225"/>
      <c r="V216" s="225"/>
      <c r="W216" s="225"/>
      <c r="X216" s="225"/>
      <c r="Y216" s="225"/>
      <c r="Z216" s="225"/>
      <c r="AA216" s="225"/>
      <c r="AB216" s="225"/>
      <c r="AC216" s="225"/>
      <c r="AD216" s="225"/>
      <c r="AE216" s="225"/>
      <c r="AF216" s="225"/>
      <c r="AG216" s="225"/>
      <c r="AH216" s="225"/>
      <c r="AI216" s="225"/>
      <c r="AJ216" s="225"/>
      <c r="AK216" s="225"/>
      <c r="AL216" s="225"/>
      <c r="AM216" s="225"/>
      <c r="AN216" s="225"/>
      <c r="AO216" s="225"/>
      <c r="AP216" s="225"/>
      <c r="AQ216" s="225"/>
      <c r="AR216" s="225"/>
      <c r="AS216" s="225"/>
      <c r="AT216" s="225"/>
      <c r="AU216" s="225"/>
      <c r="AV216" s="225"/>
      <c r="AW216" s="225"/>
      <c r="AX216" s="225"/>
      <c r="AY216" s="225"/>
      <c r="AZ216" s="225"/>
      <c r="BA216" s="225"/>
      <c r="BB216" s="225"/>
      <c r="BC216" s="225"/>
      <c r="BD216" s="226"/>
      <c r="BE216" s="226"/>
      <c r="BF216" s="226"/>
      <c r="BG216" s="226"/>
      <c r="BH216" s="226"/>
      <c r="BI216" s="226"/>
      <c r="BJ216" s="226"/>
      <c r="BK216" s="226"/>
      <c r="BL216" s="226"/>
      <c r="BM216" s="226"/>
      <c r="BN216" s="226"/>
      <c r="BO216" s="226"/>
      <c r="BP216" s="226"/>
      <c r="BQ216" s="226"/>
      <c r="BR216" s="226"/>
      <c r="BS216" s="226"/>
      <c r="BT216" s="226"/>
      <c r="BU216" s="226"/>
      <c r="BV216" s="226"/>
      <c r="BW216" s="226"/>
      <c r="BX216" s="226"/>
      <c r="BY216" s="226"/>
      <c r="BZ216" s="226"/>
      <c r="CA216" s="226"/>
      <c r="CB216" s="226"/>
      <c r="CC216" s="226"/>
      <c r="CD216" s="226"/>
      <c r="CE216" s="226"/>
      <c r="CF216" s="226"/>
      <c r="CG216" s="226"/>
      <c r="CH216" s="226"/>
      <c r="CI216" s="226"/>
      <c r="CJ216" s="227"/>
      <c r="CK216" s="227"/>
      <c r="CL216" s="227"/>
      <c r="CM216" s="227"/>
      <c r="CN216" s="227"/>
      <c r="CO216" s="227"/>
      <c r="CP216" s="227"/>
      <c r="CQ216" s="227"/>
      <c r="CR216" s="227"/>
      <c r="CS216" s="227"/>
      <c r="CT216" s="227"/>
      <c r="CU216" s="227"/>
      <c r="CV216" s="227"/>
      <c r="CW216" s="227"/>
      <c r="CX216" s="227"/>
      <c r="CY216" s="227"/>
      <c r="CZ216" s="227"/>
      <c r="DA216" s="227"/>
    </row>
    <row r="217" spans="1:105" s="115" customFormat="1" ht="24.75" customHeight="1">
      <c r="A217" s="224"/>
      <c r="B217" s="224"/>
      <c r="C217" s="224"/>
      <c r="D217" s="224"/>
      <c r="E217" s="224"/>
      <c r="F217" s="224"/>
      <c r="G217" s="224"/>
      <c r="H217" s="225" t="s">
        <v>459</v>
      </c>
      <c r="I217" s="225"/>
      <c r="J217" s="225"/>
      <c r="K217" s="225"/>
      <c r="L217" s="225"/>
      <c r="M217" s="225"/>
      <c r="N217" s="225"/>
      <c r="O217" s="225"/>
      <c r="P217" s="225"/>
      <c r="Q217" s="225"/>
      <c r="R217" s="225"/>
      <c r="S217" s="225"/>
      <c r="T217" s="225"/>
      <c r="U217" s="225"/>
      <c r="V217" s="225"/>
      <c r="W217" s="225"/>
      <c r="X217" s="225"/>
      <c r="Y217" s="225"/>
      <c r="Z217" s="225"/>
      <c r="AA217" s="225"/>
      <c r="AB217" s="225"/>
      <c r="AC217" s="225"/>
      <c r="AD217" s="225"/>
      <c r="AE217" s="225"/>
      <c r="AF217" s="225"/>
      <c r="AG217" s="225"/>
      <c r="AH217" s="225"/>
      <c r="AI217" s="225"/>
      <c r="AJ217" s="225"/>
      <c r="AK217" s="225"/>
      <c r="AL217" s="225"/>
      <c r="AM217" s="225"/>
      <c r="AN217" s="225"/>
      <c r="AO217" s="225"/>
      <c r="AP217" s="225"/>
      <c r="AQ217" s="225"/>
      <c r="AR217" s="225"/>
      <c r="AS217" s="225"/>
      <c r="AT217" s="225"/>
      <c r="AU217" s="225"/>
      <c r="AV217" s="225"/>
      <c r="AW217" s="225"/>
      <c r="AX217" s="225"/>
      <c r="AY217" s="225"/>
      <c r="AZ217" s="225"/>
      <c r="BA217" s="225"/>
      <c r="BB217" s="225"/>
      <c r="BC217" s="225"/>
      <c r="BD217" s="226"/>
      <c r="BE217" s="226"/>
      <c r="BF217" s="226"/>
      <c r="BG217" s="226"/>
      <c r="BH217" s="226"/>
      <c r="BI217" s="226"/>
      <c r="BJ217" s="226"/>
      <c r="BK217" s="226"/>
      <c r="BL217" s="226"/>
      <c r="BM217" s="226"/>
      <c r="BN217" s="226"/>
      <c r="BO217" s="226"/>
      <c r="BP217" s="226"/>
      <c r="BQ217" s="226"/>
      <c r="BR217" s="226"/>
      <c r="BS217" s="226"/>
      <c r="BT217" s="226"/>
      <c r="BU217" s="226"/>
      <c r="BV217" s="226"/>
      <c r="BW217" s="226"/>
      <c r="BX217" s="226"/>
      <c r="BY217" s="226"/>
      <c r="BZ217" s="226"/>
      <c r="CA217" s="226"/>
      <c r="CB217" s="226"/>
      <c r="CC217" s="226"/>
      <c r="CD217" s="226"/>
      <c r="CE217" s="226"/>
      <c r="CF217" s="226"/>
      <c r="CG217" s="226"/>
      <c r="CH217" s="226"/>
      <c r="CI217" s="226"/>
      <c r="CJ217" s="227"/>
      <c r="CK217" s="227"/>
      <c r="CL217" s="227"/>
      <c r="CM217" s="227"/>
      <c r="CN217" s="227"/>
      <c r="CO217" s="227"/>
      <c r="CP217" s="227"/>
      <c r="CQ217" s="227"/>
      <c r="CR217" s="227"/>
      <c r="CS217" s="227"/>
      <c r="CT217" s="227"/>
      <c r="CU217" s="227"/>
      <c r="CV217" s="227"/>
      <c r="CW217" s="227"/>
      <c r="CX217" s="227"/>
      <c r="CY217" s="227"/>
      <c r="CZ217" s="227"/>
      <c r="DA217" s="227"/>
    </row>
    <row r="218" spans="1:105" s="115" customFormat="1" ht="24.75" customHeight="1">
      <c r="A218" s="224"/>
      <c r="B218" s="224"/>
      <c r="C218" s="224"/>
      <c r="D218" s="224"/>
      <c r="E218" s="224"/>
      <c r="F218" s="224"/>
      <c r="G218" s="224"/>
      <c r="H218" s="225" t="s">
        <v>512</v>
      </c>
      <c r="I218" s="225"/>
      <c r="J218" s="225"/>
      <c r="K218" s="225"/>
      <c r="L218" s="225"/>
      <c r="M218" s="225"/>
      <c r="N218" s="225"/>
      <c r="O218" s="225"/>
      <c r="P218" s="225"/>
      <c r="Q218" s="225"/>
      <c r="R218" s="225"/>
      <c r="S218" s="225"/>
      <c r="T218" s="225"/>
      <c r="U218" s="225"/>
      <c r="V218" s="225"/>
      <c r="W218" s="225"/>
      <c r="X218" s="225"/>
      <c r="Y218" s="225"/>
      <c r="Z218" s="225"/>
      <c r="AA218" s="225"/>
      <c r="AB218" s="225"/>
      <c r="AC218" s="225"/>
      <c r="AD218" s="225"/>
      <c r="AE218" s="225"/>
      <c r="AF218" s="225"/>
      <c r="AG218" s="225"/>
      <c r="AH218" s="225"/>
      <c r="AI218" s="225"/>
      <c r="AJ218" s="225"/>
      <c r="AK218" s="225"/>
      <c r="AL218" s="225"/>
      <c r="AM218" s="225"/>
      <c r="AN218" s="225"/>
      <c r="AO218" s="225"/>
      <c r="AP218" s="225"/>
      <c r="AQ218" s="225"/>
      <c r="AR218" s="225"/>
      <c r="AS218" s="225"/>
      <c r="AT218" s="225"/>
      <c r="AU218" s="225"/>
      <c r="AV218" s="225"/>
      <c r="AW218" s="225"/>
      <c r="AX218" s="225"/>
      <c r="AY218" s="225"/>
      <c r="AZ218" s="225"/>
      <c r="BA218" s="225"/>
      <c r="BB218" s="225"/>
      <c r="BC218" s="225"/>
      <c r="BD218" s="226">
        <v>5</v>
      </c>
      <c r="BE218" s="226"/>
      <c r="BF218" s="226"/>
      <c r="BG218" s="226"/>
      <c r="BH218" s="226"/>
      <c r="BI218" s="226"/>
      <c r="BJ218" s="226"/>
      <c r="BK218" s="226"/>
      <c r="BL218" s="226"/>
      <c r="BM218" s="226"/>
      <c r="BN218" s="226"/>
      <c r="BO218" s="226"/>
      <c r="BP218" s="226"/>
      <c r="BQ218" s="226"/>
      <c r="BR218" s="226"/>
      <c r="BS218" s="226"/>
      <c r="BT218" s="226">
        <v>3</v>
      </c>
      <c r="BU218" s="226"/>
      <c r="BV218" s="226"/>
      <c r="BW218" s="226"/>
      <c r="BX218" s="226"/>
      <c r="BY218" s="226"/>
      <c r="BZ218" s="226"/>
      <c r="CA218" s="226"/>
      <c r="CB218" s="226"/>
      <c r="CC218" s="226"/>
      <c r="CD218" s="226"/>
      <c r="CE218" s="226"/>
      <c r="CF218" s="226"/>
      <c r="CG218" s="226"/>
      <c r="CH218" s="226"/>
      <c r="CI218" s="226"/>
      <c r="CJ218" s="227">
        <v>12630</v>
      </c>
      <c r="CK218" s="227"/>
      <c r="CL218" s="227"/>
      <c r="CM218" s="227"/>
      <c r="CN218" s="227"/>
      <c r="CO218" s="227"/>
      <c r="CP218" s="227"/>
      <c r="CQ218" s="227"/>
      <c r="CR218" s="227"/>
      <c r="CS218" s="227"/>
      <c r="CT218" s="227"/>
      <c r="CU218" s="227"/>
      <c r="CV218" s="227"/>
      <c r="CW218" s="227"/>
      <c r="CX218" s="227"/>
      <c r="CY218" s="227"/>
      <c r="CZ218" s="227"/>
      <c r="DA218" s="227"/>
    </row>
    <row r="219" spans="1:105" s="115" customFormat="1" ht="24.75" customHeight="1">
      <c r="A219" s="224" t="s">
        <v>142</v>
      </c>
      <c r="B219" s="224"/>
      <c r="C219" s="224"/>
      <c r="D219" s="224"/>
      <c r="E219" s="224"/>
      <c r="F219" s="224"/>
      <c r="G219" s="224"/>
      <c r="H219" s="228" t="s">
        <v>460</v>
      </c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228"/>
      <c r="Y219" s="228"/>
      <c r="Z219" s="228"/>
      <c r="AA219" s="228"/>
      <c r="AB219" s="228"/>
      <c r="AC219" s="228"/>
      <c r="AD219" s="228"/>
      <c r="AE219" s="228"/>
      <c r="AF219" s="228"/>
      <c r="AG219" s="228"/>
      <c r="AH219" s="228"/>
      <c r="AI219" s="228"/>
      <c r="AJ219" s="228"/>
      <c r="AK219" s="228"/>
      <c r="AL219" s="228"/>
      <c r="AM219" s="228"/>
      <c r="AN219" s="228"/>
      <c r="AO219" s="228"/>
      <c r="AP219" s="228"/>
      <c r="AQ219" s="228"/>
      <c r="AR219" s="228"/>
      <c r="AS219" s="228"/>
      <c r="AT219" s="228"/>
      <c r="AU219" s="228"/>
      <c r="AV219" s="228"/>
      <c r="AW219" s="228"/>
      <c r="AX219" s="228"/>
      <c r="AY219" s="228"/>
      <c r="AZ219" s="228"/>
      <c r="BA219" s="228"/>
      <c r="BB219" s="228"/>
      <c r="BC219" s="228"/>
      <c r="BD219" s="226"/>
      <c r="BE219" s="226"/>
      <c r="BF219" s="226"/>
      <c r="BG219" s="226"/>
      <c r="BH219" s="226"/>
      <c r="BI219" s="226"/>
      <c r="BJ219" s="226"/>
      <c r="BK219" s="226"/>
      <c r="BL219" s="226"/>
      <c r="BM219" s="226"/>
      <c r="BN219" s="226"/>
      <c r="BO219" s="226"/>
      <c r="BP219" s="226"/>
      <c r="BQ219" s="226"/>
      <c r="BR219" s="226"/>
      <c r="BS219" s="226"/>
      <c r="BT219" s="229">
        <f>SUM(BT220:CI220)</f>
        <v>0</v>
      </c>
      <c r="BU219" s="229"/>
      <c r="BV219" s="229"/>
      <c r="BW219" s="229"/>
      <c r="BX219" s="229"/>
      <c r="BY219" s="229"/>
      <c r="BZ219" s="229"/>
      <c r="CA219" s="229"/>
      <c r="CB219" s="229"/>
      <c r="CC219" s="229"/>
      <c r="CD219" s="229"/>
      <c r="CE219" s="229"/>
      <c r="CF219" s="229"/>
      <c r="CG219" s="229"/>
      <c r="CH219" s="229"/>
      <c r="CI219" s="229"/>
      <c r="CJ219" s="230">
        <f>SUM(CJ220:DA220)</f>
        <v>0</v>
      </c>
      <c r="CK219" s="230"/>
      <c r="CL219" s="230"/>
      <c r="CM219" s="230"/>
      <c r="CN219" s="230"/>
      <c r="CO219" s="230"/>
      <c r="CP219" s="230"/>
      <c r="CQ219" s="230"/>
      <c r="CR219" s="230"/>
      <c r="CS219" s="230"/>
      <c r="CT219" s="230"/>
      <c r="CU219" s="230"/>
      <c r="CV219" s="230"/>
      <c r="CW219" s="230"/>
      <c r="CX219" s="230"/>
      <c r="CY219" s="230"/>
      <c r="CZ219" s="230"/>
      <c r="DA219" s="230"/>
    </row>
    <row r="220" spans="1:105" s="115" customFormat="1" ht="24.75" customHeight="1">
      <c r="A220" s="224"/>
      <c r="B220" s="224"/>
      <c r="C220" s="224"/>
      <c r="D220" s="224"/>
      <c r="E220" s="224"/>
      <c r="F220" s="224"/>
      <c r="G220" s="224"/>
      <c r="H220" s="225" t="s">
        <v>511</v>
      </c>
      <c r="I220" s="225"/>
      <c r="J220" s="225"/>
      <c r="K220" s="225"/>
      <c r="L220" s="225"/>
      <c r="M220" s="225"/>
      <c r="N220" s="225"/>
      <c r="O220" s="225"/>
      <c r="P220" s="225"/>
      <c r="Q220" s="225"/>
      <c r="R220" s="225"/>
      <c r="S220" s="225"/>
      <c r="T220" s="225"/>
      <c r="U220" s="225"/>
      <c r="V220" s="225"/>
      <c r="W220" s="225"/>
      <c r="X220" s="225"/>
      <c r="Y220" s="225"/>
      <c r="Z220" s="225"/>
      <c r="AA220" s="225"/>
      <c r="AB220" s="225"/>
      <c r="AC220" s="225"/>
      <c r="AD220" s="225"/>
      <c r="AE220" s="225"/>
      <c r="AF220" s="225"/>
      <c r="AG220" s="225"/>
      <c r="AH220" s="225"/>
      <c r="AI220" s="225"/>
      <c r="AJ220" s="225"/>
      <c r="AK220" s="225"/>
      <c r="AL220" s="225"/>
      <c r="AM220" s="225"/>
      <c r="AN220" s="225"/>
      <c r="AO220" s="225"/>
      <c r="AP220" s="225"/>
      <c r="AQ220" s="225"/>
      <c r="AR220" s="225"/>
      <c r="AS220" s="225"/>
      <c r="AT220" s="225"/>
      <c r="AU220" s="225"/>
      <c r="AV220" s="225"/>
      <c r="AW220" s="225"/>
      <c r="AX220" s="225"/>
      <c r="AY220" s="225"/>
      <c r="AZ220" s="225"/>
      <c r="BA220" s="225"/>
      <c r="BB220" s="225"/>
      <c r="BC220" s="225"/>
      <c r="BD220" s="226"/>
      <c r="BE220" s="226"/>
      <c r="BF220" s="226"/>
      <c r="BG220" s="226"/>
      <c r="BH220" s="226"/>
      <c r="BI220" s="226"/>
      <c r="BJ220" s="226"/>
      <c r="BK220" s="226"/>
      <c r="BL220" s="226"/>
      <c r="BM220" s="226"/>
      <c r="BN220" s="226"/>
      <c r="BO220" s="226"/>
      <c r="BP220" s="226"/>
      <c r="BQ220" s="226"/>
      <c r="BR220" s="226"/>
      <c r="BS220" s="226"/>
      <c r="BT220" s="226"/>
      <c r="BU220" s="226"/>
      <c r="BV220" s="226"/>
      <c r="BW220" s="226"/>
      <c r="BX220" s="226"/>
      <c r="BY220" s="226"/>
      <c r="BZ220" s="226"/>
      <c r="CA220" s="226"/>
      <c r="CB220" s="226"/>
      <c r="CC220" s="226"/>
      <c r="CD220" s="226"/>
      <c r="CE220" s="226"/>
      <c r="CF220" s="226"/>
      <c r="CG220" s="226"/>
      <c r="CH220" s="226"/>
      <c r="CI220" s="226"/>
      <c r="CJ220" s="227"/>
      <c r="CK220" s="227"/>
      <c r="CL220" s="227"/>
      <c r="CM220" s="227"/>
      <c r="CN220" s="227"/>
      <c r="CO220" s="227"/>
      <c r="CP220" s="227"/>
      <c r="CQ220" s="227"/>
      <c r="CR220" s="227"/>
      <c r="CS220" s="227"/>
      <c r="CT220" s="227"/>
      <c r="CU220" s="227"/>
      <c r="CV220" s="227"/>
      <c r="CW220" s="227"/>
      <c r="CX220" s="227"/>
      <c r="CY220" s="227"/>
      <c r="CZ220" s="227"/>
      <c r="DA220" s="227"/>
    </row>
    <row r="221" spans="1:105" s="115" customFormat="1" ht="15" customHeight="1">
      <c r="A221" s="192"/>
      <c r="B221" s="192"/>
      <c r="C221" s="192"/>
      <c r="D221" s="192"/>
      <c r="E221" s="192"/>
      <c r="F221" s="192"/>
      <c r="G221" s="192"/>
      <c r="H221" s="221" t="s">
        <v>336</v>
      </c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21"/>
      <c r="Y221" s="221"/>
      <c r="Z221" s="221"/>
      <c r="AA221" s="221"/>
      <c r="AB221" s="221"/>
      <c r="AC221" s="221"/>
      <c r="AD221" s="221"/>
      <c r="AE221" s="221"/>
      <c r="AF221" s="221"/>
      <c r="AG221" s="221"/>
      <c r="AH221" s="221"/>
      <c r="AI221" s="221"/>
      <c r="AJ221" s="221"/>
      <c r="AK221" s="221"/>
      <c r="AL221" s="221"/>
      <c r="AM221" s="221"/>
      <c r="AN221" s="221"/>
      <c r="AO221" s="221"/>
      <c r="AP221" s="221"/>
      <c r="AQ221" s="221"/>
      <c r="AR221" s="221"/>
      <c r="AS221" s="221"/>
      <c r="AT221" s="221"/>
      <c r="AU221" s="221"/>
      <c r="AV221" s="221"/>
      <c r="AW221" s="221"/>
      <c r="AX221" s="221"/>
      <c r="AY221" s="221"/>
      <c r="AZ221" s="221"/>
      <c r="BA221" s="221"/>
      <c r="BB221" s="221"/>
      <c r="BC221" s="222"/>
      <c r="BD221" s="195" t="s">
        <v>293</v>
      </c>
      <c r="BE221" s="195"/>
      <c r="BF221" s="195"/>
      <c r="BG221" s="195"/>
      <c r="BH221" s="195"/>
      <c r="BI221" s="195"/>
      <c r="BJ221" s="195"/>
      <c r="BK221" s="195"/>
      <c r="BL221" s="195"/>
      <c r="BM221" s="195"/>
      <c r="BN221" s="195"/>
      <c r="BO221" s="195"/>
      <c r="BP221" s="195"/>
      <c r="BQ221" s="195"/>
      <c r="BR221" s="195"/>
      <c r="BS221" s="195"/>
      <c r="BT221" s="195" t="s">
        <v>293</v>
      </c>
      <c r="BU221" s="195"/>
      <c r="BV221" s="195"/>
      <c r="BW221" s="195"/>
      <c r="BX221" s="195"/>
      <c r="BY221" s="195"/>
      <c r="BZ221" s="195"/>
      <c r="CA221" s="195"/>
      <c r="CB221" s="195"/>
      <c r="CC221" s="195"/>
      <c r="CD221" s="195"/>
      <c r="CE221" s="195"/>
      <c r="CF221" s="195"/>
      <c r="CG221" s="195"/>
      <c r="CH221" s="195"/>
      <c r="CI221" s="195"/>
      <c r="CJ221" s="197">
        <f>CJ210+CJ215+CJ219</f>
        <v>12630</v>
      </c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</row>
    <row r="222" spans="1:105" s="109" customFormat="1" ht="12" customHeight="1"/>
    <row r="223" spans="1:105" s="151" customFormat="1" ht="14.25">
      <c r="A223" s="223" t="s">
        <v>425</v>
      </c>
      <c r="B223" s="223"/>
      <c r="C223" s="223"/>
      <c r="D223" s="223"/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  <c r="AA223" s="223"/>
      <c r="AB223" s="223"/>
      <c r="AC223" s="223"/>
      <c r="AD223" s="223"/>
      <c r="AE223" s="223"/>
      <c r="AF223" s="223"/>
      <c r="AG223" s="223"/>
      <c r="AH223" s="223"/>
      <c r="AI223" s="223"/>
      <c r="AJ223" s="223"/>
      <c r="AK223" s="223"/>
      <c r="AL223" s="223"/>
      <c r="AM223" s="223"/>
      <c r="AN223" s="223"/>
      <c r="AO223" s="223"/>
      <c r="AP223" s="223"/>
      <c r="AQ223" s="223"/>
      <c r="AR223" s="223"/>
      <c r="AS223" s="223"/>
      <c r="AT223" s="223"/>
      <c r="AU223" s="223"/>
      <c r="AV223" s="223"/>
      <c r="AW223" s="223"/>
      <c r="AX223" s="223"/>
      <c r="AY223" s="223"/>
      <c r="AZ223" s="223"/>
      <c r="BA223" s="223"/>
      <c r="BB223" s="223"/>
      <c r="BC223" s="223"/>
      <c r="BD223" s="223"/>
      <c r="BE223" s="223"/>
      <c r="BF223" s="223"/>
      <c r="BG223" s="223"/>
      <c r="BH223" s="223"/>
      <c r="BI223" s="223"/>
      <c r="BJ223" s="223"/>
      <c r="BK223" s="223"/>
      <c r="BL223" s="223"/>
      <c r="BM223" s="223"/>
      <c r="BN223" s="223"/>
      <c r="BO223" s="223"/>
      <c r="BP223" s="223"/>
      <c r="BQ223" s="223"/>
      <c r="BR223" s="223"/>
      <c r="BS223" s="223"/>
      <c r="BT223" s="223"/>
      <c r="BU223" s="223"/>
      <c r="BV223" s="223"/>
      <c r="BW223" s="223"/>
      <c r="BX223" s="223"/>
      <c r="BY223" s="223"/>
      <c r="BZ223" s="223"/>
      <c r="CA223" s="223"/>
      <c r="CB223" s="223"/>
      <c r="CC223" s="223"/>
      <c r="CD223" s="223"/>
      <c r="CE223" s="223"/>
      <c r="CF223" s="223"/>
      <c r="CG223" s="223"/>
      <c r="CH223" s="223"/>
      <c r="CI223" s="223"/>
      <c r="CJ223" s="223"/>
      <c r="CK223" s="223"/>
      <c r="CL223" s="223"/>
      <c r="CM223" s="223"/>
      <c r="CN223" s="223"/>
      <c r="CO223" s="223"/>
      <c r="CP223" s="223"/>
      <c r="CQ223" s="223"/>
      <c r="CR223" s="223"/>
      <c r="CS223" s="223"/>
      <c r="CT223" s="223"/>
      <c r="CU223" s="223"/>
      <c r="CV223" s="223"/>
      <c r="CW223" s="223"/>
      <c r="CX223" s="223"/>
      <c r="CY223" s="223"/>
      <c r="CZ223" s="223"/>
      <c r="DA223" s="223"/>
    </row>
    <row r="224" spans="1:105" s="109" customFormat="1" ht="10.5" customHeight="1"/>
    <row r="225" spans="1:105" s="109" customFormat="1" ht="30" customHeight="1">
      <c r="A225" s="234" t="s">
        <v>329</v>
      </c>
      <c r="B225" s="235"/>
      <c r="C225" s="235"/>
      <c r="D225" s="235"/>
      <c r="E225" s="235"/>
      <c r="F225" s="235"/>
      <c r="G225" s="236"/>
      <c r="H225" s="234" t="s">
        <v>385</v>
      </c>
      <c r="I225" s="235"/>
      <c r="J225" s="235"/>
      <c r="K225" s="235"/>
      <c r="L225" s="235"/>
      <c r="M225" s="235"/>
      <c r="N225" s="235"/>
      <c r="O225" s="235"/>
      <c r="P225" s="235"/>
      <c r="Q225" s="235"/>
      <c r="R225" s="235"/>
      <c r="S225" s="235"/>
      <c r="T225" s="235"/>
      <c r="U225" s="235"/>
      <c r="V225" s="235"/>
      <c r="W225" s="235"/>
      <c r="X225" s="235"/>
      <c r="Y225" s="235"/>
      <c r="Z225" s="235"/>
      <c r="AA225" s="235"/>
      <c r="AB225" s="235"/>
      <c r="AC225" s="235"/>
      <c r="AD225" s="235"/>
      <c r="AE225" s="235"/>
      <c r="AF225" s="235"/>
      <c r="AG225" s="235"/>
      <c r="AH225" s="235"/>
      <c r="AI225" s="235"/>
      <c r="AJ225" s="235"/>
      <c r="AK225" s="235"/>
      <c r="AL225" s="235"/>
      <c r="AM225" s="235"/>
      <c r="AN225" s="235"/>
      <c r="AO225" s="235"/>
      <c r="AP225" s="235"/>
      <c r="AQ225" s="235"/>
      <c r="AR225" s="235"/>
      <c r="AS225" s="235"/>
      <c r="AT225" s="235"/>
      <c r="AU225" s="235"/>
      <c r="AV225" s="235"/>
      <c r="AW225" s="235"/>
      <c r="AX225" s="235"/>
      <c r="AY225" s="235"/>
      <c r="AZ225" s="235"/>
      <c r="BA225" s="235"/>
      <c r="BB225" s="235"/>
      <c r="BC225" s="235"/>
      <c r="BD225" s="235"/>
      <c r="BE225" s="235"/>
      <c r="BF225" s="235"/>
      <c r="BG225" s="235"/>
      <c r="BH225" s="235"/>
      <c r="BI225" s="235"/>
      <c r="BJ225" s="235"/>
      <c r="BK225" s="235"/>
      <c r="BL225" s="235"/>
      <c r="BM225" s="235"/>
      <c r="BN225" s="235"/>
      <c r="BO225" s="235"/>
      <c r="BP225" s="235"/>
      <c r="BQ225" s="235"/>
      <c r="BR225" s="235"/>
      <c r="BS225" s="236"/>
      <c r="BT225" s="234" t="s">
        <v>426</v>
      </c>
      <c r="BU225" s="235"/>
      <c r="BV225" s="235"/>
      <c r="BW225" s="235"/>
      <c r="BX225" s="235"/>
      <c r="BY225" s="235"/>
      <c r="BZ225" s="235"/>
      <c r="CA225" s="235"/>
      <c r="CB225" s="235"/>
      <c r="CC225" s="235"/>
      <c r="CD225" s="235"/>
      <c r="CE225" s="235"/>
      <c r="CF225" s="235"/>
      <c r="CG225" s="235"/>
      <c r="CH225" s="235"/>
      <c r="CI225" s="236"/>
      <c r="CJ225" s="234" t="s">
        <v>427</v>
      </c>
      <c r="CK225" s="235"/>
      <c r="CL225" s="235"/>
      <c r="CM225" s="235"/>
      <c r="CN225" s="235"/>
      <c r="CO225" s="235"/>
      <c r="CP225" s="235"/>
      <c r="CQ225" s="235"/>
      <c r="CR225" s="235"/>
      <c r="CS225" s="235"/>
      <c r="CT225" s="235"/>
      <c r="CU225" s="235"/>
      <c r="CV225" s="235"/>
      <c r="CW225" s="235"/>
      <c r="CX225" s="235"/>
      <c r="CY225" s="235"/>
      <c r="CZ225" s="235"/>
      <c r="DA225" s="236"/>
    </row>
    <row r="226" spans="1:105" ht="12.75" customHeight="1">
      <c r="A226" s="186">
        <v>1</v>
      </c>
      <c r="B226" s="187"/>
      <c r="C226" s="187"/>
      <c r="D226" s="187"/>
      <c r="E226" s="187"/>
      <c r="F226" s="187"/>
      <c r="G226" s="188"/>
      <c r="H226" s="186">
        <v>2</v>
      </c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87"/>
      <c r="AT226" s="187"/>
      <c r="AU226" s="187"/>
      <c r="AV226" s="187"/>
      <c r="AW226" s="187"/>
      <c r="AX226" s="187"/>
      <c r="AY226" s="187"/>
      <c r="AZ226" s="187"/>
      <c r="BA226" s="187"/>
      <c r="BB226" s="187"/>
      <c r="BC226" s="187"/>
      <c r="BD226" s="187"/>
      <c r="BE226" s="187"/>
      <c r="BF226" s="187"/>
      <c r="BG226" s="187"/>
      <c r="BH226" s="187"/>
      <c r="BI226" s="187"/>
      <c r="BJ226" s="187"/>
      <c r="BK226" s="187"/>
      <c r="BL226" s="187"/>
      <c r="BM226" s="187"/>
      <c r="BN226" s="187"/>
      <c r="BO226" s="187"/>
      <c r="BP226" s="187"/>
      <c r="BQ226" s="187"/>
      <c r="BR226" s="187"/>
      <c r="BS226" s="188"/>
      <c r="BT226" s="186">
        <v>3</v>
      </c>
      <c r="BU226" s="187"/>
      <c r="BV226" s="187"/>
      <c r="BW226" s="187"/>
      <c r="BX226" s="187"/>
      <c r="BY226" s="187"/>
      <c r="BZ226" s="187"/>
      <c r="CA226" s="187"/>
      <c r="CB226" s="187"/>
      <c r="CC226" s="187"/>
      <c r="CD226" s="187"/>
      <c r="CE226" s="187"/>
      <c r="CF226" s="187"/>
      <c r="CG226" s="187"/>
      <c r="CH226" s="187"/>
      <c r="CI226" s="188"/>
      <c r="CJ226" s="186">
        <v>4</v>
      </c>
      <c r="CK226" s="187"/>
      <c r="CL226" s="187"/>
      <c r="CM226" s="187"/>
      <c r="CN226" s="187"/>
      <c r="CO226" s="187"/>
      <c r="CP226" s="187"/>
      <c r="CQ226" s="187"/>
      <c r="CR226" s="187"/>
      <c r="CS226" s="187"/>
      <c r="CT226" s="187"/>
      <c r="CU226" s="187"/>
      <c r="CV226" s="187"/>
      <c r="CW226" s="187"/>
      <c r="CX226" s="187"/>
      <c r="CY226" s="187"/>
      <c r="CZ226" s="187"/>
      <c r="DA226" s="188"/>
    </row>
    <row r="227" spans="1:105" s="115" customFormat="1" ht="24.75" customHeight="1">
      <c r="A227" s="209" t="s">
        <v>141</v>
      </c>
      <c r="B227" s="210"/>
      <c r="C227" s="210"/>
      <c r="D227" s="210"/>
      <c r="E227" s="210"/>
      <c r="F227" s="210"/>
      <c r="G227" s="211"/>
      <c r="H227" s="212" t="s">
        <v>461</v>
      </c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  <c r="AC227" s="213"/>
      <c r="AD227" s="213"/>
      <c r="AE227" s="213"/>
      <c r="AF227" s="213"/>
      <c r="AG227" s="213"/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  <c r="BI227" s="213"/>
      <c r="BJ227" s="213"/>
      <c r="BK227" s="213"/>
      <c r="BL227" s="213"/>
      <c r="BM227" s="213"/>
      <c r="BN227" s="213"/>
      <c r="BO227" s="213"/>
      <c r="BP227" s="213"/>
      <c r="BQ227" s="213"/>
      <c r="BR227" s="213"/>
      <c r="BS227" s="214"/>
      <c r="BT227" s="215"/>
      <c r="BU227" s="216"/>
      <c r="BV227" s="216"/>
      <c r="BW227" s="216"/>
      <c r="BX227" s="216"/>
      <c r="BY227" s="216"/>
      <c r="BZ227" s="216"/>
      <c r="CA227" s="216"/>
      <c r="CB227" s="216"/>
      <c r="CC227" s="216"/>
      <c r="CD227" s="216"/>
      <c r="CE227" s="216"/>
      <c r="CF227" s="216"/>
      <c r="CG227" s="216"/>
      <c r="CH227" s="216"/>
      <c r="CI227" s="217"/>
      <c r="CJ227" s="218"/>
      <c r="CK227" s="219"/>
      <c r="CL227" s="219"/>
      <c r="CM227" s="219"/>
      <c r="CN227" s="219"/>
      <c r="CO227" s="219"/>
      <c r="CP227" s="219"/>
      <c r="CQ227" s="219"/>
      <c r="CR227" s="219"/>
      <c r="CS227" s="219"/>
      <c r="CT227" s="219"/>
      <c r="CU227" s="219"/>
      <c r="CV227" s="219"/>
      <c r="CW227" s="219"/>
      <c r="CX227" s="219"/>
      <c r="CY227" s="219"/>
      <c r="CZ227" s="219"/>
      <c r="DA227" s="220"/>
    </row>
    <row r="228" spans="1:105" s="115" customFormat="1" ht="28.5" customHeight="1">
      <c r="A228" s="209" t="s">
        <v>116</v>
      </c>
      <c r="B228" s="210"/>
      <c r="C228" s="210"/>
      <c r="D228" s="210"/>
      <c r="E228" s="210"/>
      <c r="F228" s="210"/>
      <c r="G228" s="211"/>
      <c r="H228" s="212" t="s">
        <v>487</v>
      </c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3"/>
      <c r="AE228" s="213"/>
      <c r="AF228" s="213"/>
      <c r="AG228" s="213"/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  <c r="BI228" s="213"/>
      <c r="BJ228" s="213"/>
      <c r="BK228" s="213"/>
      <c r="BL228" s="213"/>
      <c r="BM228" s="213"/>
      <c r="BN228" s="213"/>
      <c r="BO228" s="213"/>
      <c r="BP228" s="213"/>
      <c r="BQ228" s="213"/>
      <c r="BR228" s="213"/>
      <c r="BS228" s="214"/>
      <c r="BT228" s="215"/>
      <c r="BU228" s="216"/>
      <c r="BV228" s="216"/>
      <c r="BW228" s="216"/>
      <c r="BX228" s="216"/>
      <c r="BY228" s="216"/>
      <c r="BZ228" s="216"/>
      <c r="CA228" s="216"/>
      <c r="CB228" s="216"/>
      <c r="CC228" s="216"/>
      <c r="CD228" s="216"/>
      <c r="CE228" s="216"/>
      <c r="CF228" s="216"/>
      <c r="CG228" s="216"/>
      <c r="CH228" s="216"/>
      <c r="CI228" s="217"/>
      <c r="CJ228" s="218"/>
      <c r="CK228" s="219"/>
      <c r="CL228" s="219"/>
      <c r="CM228" s="219"/>
      <c r="CN228" s="219"/>
      <c r="CO228" s="219"/>
      <c r="CP228" s="219"/>
      <c r="CQ228" s="219"/>
      <c r="CR228" s="219"/>
      <c r="CS228" s="219"/>
      <c r="CT228" s="219"/>
      <c r="CU228" s="219"/>
      <c r="CV228" s="219"/>
      <c r="CW228" s="219"/>
      <c r="CX228" s="219"/>
      <c r="CY228" s="219"/>
      <c r="CZ228" s="219"/>
      <c r="DA228" s="220"/>
    </row>
    <row r="229" spans="1:105" s="115" customFormat="1" ht="13.5" hidden="1" customHeight="1">
      <c r="A229" s="209"/>
      <c r="B229" s="210"/>
      <c r="C229" s="210"/>
      <c r="D229" s="210"/>
      <c r="E229" s="210"/>
      <c r="F229" s="210"/>
      <c r="G229" s="211"/>
      <c r="H229" s="234"/>
      <c r="I229" s="235"/>
      <c r="J229" s="235"/>
      <c r="K229" s="235"/>
      <c r="L229" s="235"/>
      <c r="M229" s="235"/>
      <c r="N229" s="235"/>
      <c r="O229" s="235"/>
      <c r="P229" s="235"/>
      <c r="Q229" s="235"/>
      <c r="R229" s="235"/>
      <c r="S229" s="235"/>
      <c r="T229" s="235"/>
      <c r="U229" s="235"/>
      <c r="V229" s="235"/>
      <c r="W229" s="235"/>
      <c r="X229" s="235"/>
      <c r="Y229" s="235"/>
      <c r="Z229" s="235"/>
      <c r="AA229" s="235"/>
      <c r="AB229" s="235"/>
      <c r="AC229" s="235"/>
      <c r="AD229" s="235"/>
      <c r="AE229" s="235"/>
      <c r="AF229" s="235"/>
      <c r="AG229" s="235"/>
      <c r="AH229" s="235"/>
      <c r="AI229" s="235"/>
      <c r="AJ229" s="235"/>
      <c r="AK229" s="235"/>
      <c r="AL229" s="235"/>
      <c r="AM229" s="235"/>
      <c r="AN229" s="235"/>
      <c r="AO229" s="235"/>
      <c r="AP229" s="235"/>
      <c r="AQ229" s="235"/>
      <c r="AR229" s="235"/>
      <c r="AS229" s="235"/>
      <c r="AT229" s="235"/>
      <c r="AU229" s="235"/>
      <c r="AV229" s="235"/>
      <c r="AW229" s="235"/>
      <c r="AX229" s="235"/>
      <c r="AY229" s="235"/>
      <c r="AZ229" s="235"/>
      <c r="BA229" s="235"/>
      <c r="BB229" s="235"/>
      <c r="BC229" s="235"/>
      <c r="BD229" s="235"/>
      <c r="BE229" s="235"/>
      <c r="BF229" s="235"/>
      <c r="BG229" s="235"/>
      <c r="BH229" s="235"/>
      <c r="BI229" s="235"/>
      <c r="BJ229" s="235"/>
      <c r="BK229" s="235"/>
      <c r="BL229" s="235"/>
      <c r="BM229" s="235"/>
      <c r="BN229" s="235"/>
      <c r="BO229" s="235"/>
      <c r="BP229" s="235"/>
      <c r="BQ229" s="235"/>
      <c r="BR229" s="235"/>
      <c r="BS229" s="236"/>
      <c r="BT229" s="215"/>
      <c r="BU229" s="216"/>
      <c r="BV229" s="216"/>
      <c r="BW229" s="216"/>
      <c r="BX229" s="216"/>
      <c r="BY229" s="216"/>
      <c r="BZ229" s="216"/>
      <c r="CA229" s="216"/>
      <c r="CB229" s="216"/>
      <c r="CC229" s="216"/>
      <c r="CD229" s="216"/>
      <c r="CE229" s="216"/>
      <c r="CF229" s="216"/>
      <c r="CG229" s="216"/>
      <c r="CH229" s="216"/>
      <c r="CI229" s="217"/>
      <c r="CJ229" s="218"/>
      <c r="CK229" s="219"/>
      <c r="CL229" s="219"/>
      <c r="CM229" s="219"/>
      <c r="CN229" s="219"/>
      <c r="CO229" s="219"/>
      <c r="CP229" s="219"/>
      <c r="CQ229" s="219"/>
      <c r="CR229" s="219"/>
      <c r="CS229" s="219"/>
      <c r="CT229" s="219"/>
      <c r="CU229" s="219"/>
      <c r="CV229" s="219"/>
      <c r="CW229" s="219"/>
      <c r="CX229" s="219"/>
      <c r="CY229" s="219"/>
      <c r="CZ229" s="219"/>
      <c r="DA229" s="220"/>
    </row>
    <row r="230" spans="1:105" s="115" customFormat="1" ht="16.5" hidden="1" customHeight="1">
      <c r="A230" s="209"/>
      <c r="B230" s="210"/>
      <c r="C230" s="210"/>
      <c r="D230" s="210"/>
      <c r="E230" s="210"/>
      <c r="F230" s="210"/>
      <c r="G230" s="211"/>
      <c r="H230" s="234"/>
      <c r="I230" s="235"/>
      <c r="J230" s="235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5"/>
      <c r="AF230" s="235"/>
      <c r="AG230" s="235"/>
      <c r="AH230" s="235"/>
      <c r="AI230" s="235"/>
      <c r="AJ230" s="235"/>
      <c r="AK230" s="235"/>
      <c r="AL230" s="235"/>
      <c r="AM230" s="235"/>
      <c r="AN230" s="235"/>
      <c r="AO230" s="235"/>
      <c r="AP230" s="235"/>
      <c r="AQ230" s="235"/>
      <c r="AR230" s="235"/>
      <c r="AS230" s="235"/>
      <c r="AT230" s="235"/>
      <c r="AU230" s="235"/>
      <c r="AV230" s="235"/>
      <c r="AW230" s="235"/>
      <c r="AX230" s="235"/>
      <c r="AY230" s="235"/>
      <c r="AZ230" s="235"/>
      <c r="BA230" s="235"/>
      <c r="BB230" s="235"/>
      <c r="BC230" s="235"/>
      <c r="BD230" s="235"/>
      <c r="BE230" s="235"/>
      <c r="BF230" s="235"/>
      <c r="BG230" s="235"/>
      <c r="BH230" s="235"/>
      <c r="BI230" s="235"/>
      <c r="BJ230" s="235"/>
      <c r="BK230" s="235"/>
      <c r="BL230" s="235"/>
      <c r="BM230" s="235"/>
      <c r="BN230" s="235"/>
      <c r="BO230" s="235"/>
      <c r="BP230" s="235"/>
      <c r="BQ230" s="235"/>
      <c r="BR230" s="235"/>
      <c r="BS230" s="236"/>
      <c r="BT230" s="215"/>
      <c r="BU230" s="216"/>
      <c r="BV230" s="216"/>
      <c r="BW230" s="216"/>
      <c r="BX230" s="216"/>
      <c r="BY230" s="216"/>
      <c r="BZ230" s="216"/>
      <c r="CA230" s="216"/>
      <c r="CB230" s="216"/>
      <c r="CC230" s="216"/>
      <c r="CD230" s="216"/>
      <c r="CE230" s="216"/>
      <c r="CF230" s="216"/>
      <c r="CG230" s="216"/>
      <c r="CH230" s="216"/>
      <c r="CI230" s="217"/>
      <c r="CJ230" s="218"/>
      <c r="CK230" s="219"/>
      <c r="CL230" s="219"/>
      <c r="CM230" s="219"/>
      <c r="CN230" s="219"/>
      <c r="CO230" s="219"/>
      <c r="CP230" s="219"/>
      <c r="CQ230" s="219"/>
      <c r="CR230" s="219"/>
      <c r="CS230" s="219"/>
      <c r="CT230" s="219"/>
      <c r="CU230" s="219"/>
      <c r="CV230" s="219"/>
      <c r="CW230" s="219"/>
      <c r="CX230" s="219"/>
      <c r="CY230" s="219"/>
      <c r="CZ230" s="219"/>
      <c r="DA230" s="220"/>
    </row>
    <row r="231" spans="1:105" s="115" customFormat="1" ht="28.5" customHeight="1">
      <c r="A231" s="209" t="s">
        <v>142</v>
      </c>
      <c r="B231" s="210"/>
      <c r="C231" s="210"/>
      <c r="D231" s="210"/>
      <c r="E231" s="210"/>
      <c r="F231" s="210"/>
      <c r="G231" s="211"/>
      <c r="H231" s="212" t="s">
        <v>462</v>
      </c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13"/>
      <c r="AC231" s="213"/>
      <c r="AD231" s="213"/>
      <c r="AE231" s="213"/>
      <c r="AF231" s="213"/>
      <c r="AG231" s="213"/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  <c r="BI231" s="213"/>
      <c r="BJ231" s="213"/>
      <c r="BK231" s="213"/>
      <c r="BL231" s="213"/>
      <c r="BM231" s="213"/>
      <c r="BN231" s="213"/>
      <c r="BO231" s="213"/>
      <c r="BP231" s="213"/>
      <c r="BQ231" s="213"/>
      <c r="BR231" s="213"/>
      <c r="BS231" s="214"/>
      <c r="BT231" s="215"/>
      <c r="BU231" s="216"/>
      <c r="BV231" s="216"/>
      <c r="BW231" s="216"/>
      <c r="BX231" s="216"/>
      <c r="BY231" s="216"/>
      <c r="BZ231" s="216"/>
      <c r="CA231" s="216"/>
      <c r="CB231" s="216"/>
      <c r="CC231" s="216"/>
      <c r="CD231" s="216"/>
      <c r="CE231" s="216"/>
      <c r="CF231" s="216"/>
      <c r="CG231" s="216"/>
      <c r="CH231" s="216"/>
      <c r="CI231" s="217"/>
      <c r="CJ231" s="218"/>
      <c r="CK231" s="219"/>
      <c r="CL231" s="219"/>
      <c r="CM231" s="219"/>
      <c r="CN231" s="219"/>
      <c r="CO231" s="219"/>
      <c r="CP231" s="219"/>
      <c r="CQ231" s="219"/>
      <c r="CR231" s="219"/>
      <c r="CS231" s="219"/>
      <c r="CT231" s="219"/>
      <c r="CU231" s="219"/>
      <c r="CV231" s="219"/>
      <c r="CW231" s="219"/>
      <c r="CX231" s="219"/>
      <c r="CY231" s="219"/>
      <c r="CZ231" s="219"/>
      <c r="DA231" s="220"/>
    </row>
    <row r="232" spans="1:105" s="115" customFormat="1" ht="15" customHeight="1">
      <c r="A232" s="209"/>
      <c r="B232" s="210"/>
      <c r="C232" s="210"/>
      <c r="D232" s="210"/>
      <c r="E232" s="210"/>
      <c r="F232" s="210"/>
      <c r="G232" s="211"/>
      <c r="H232" s="212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3"/>
      <c r="AG232" s="213"/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  <c r="BI232" s="213"/>
      <c r="BJ232" s="213"/>
      <c r="BK232" s="213"/>
      <c r="BL232" s="213"/>
      <c r="BM232" s="213"/>
      <c r="BN232" s="213"/>
      <c r="BO232" s="213"/>
      <c r="BP232" s="213"/>
      <c r="BQ232" s="213"/>
      <c r="BR232" s="213"/>
      <c r="BS232" s="214"/>
      <c r="BT232" s="215"/>
      <c r="BU232" s="216"/>
      <c r="BV232" s="216"/>
      <c r="BW232" s="216"/>
      <c r="BX232" s="216"/>
      <c r="BY232" s="216"/>
      <c r="BZ232" s="216"/>
      <c r="CA232" s="216"/>
      <c r="CB232" s="216"/>
      <c r="CC232" s="216"/>
      <c r="CD232" s="216"/>
      <c r="CE232" s="216"/>
      <c r="CF232" s="216"/>
      <c r="CG232" s="216"/>
      <c r="CH232" s="216"/>
      <c r="CI232" s="217"/>
      <c r="CJ232" s="218"/>
      <c r="CK232" s="219"/>
      <c r="CL232" s="219"/>
      <c r="CM232" s="219"/>
      <c r="CN232" s="219"/>
      <c r="CO232" s="219"/>
      <c r="CP232" s="219"/>
      <c r="CQ232" s="219"/>
      <c r="CR232" s="219"/>
      <c r="CS232" s="219"/>
      <c r="CT232" s="219"/>
      <c r="CU232" s="219"/>
      <c r="CV232" s="219"/>
      <c r="CW232" s="219"/>
      <c r="CX232" s="219"/>
      <c r="CY232" s="219"/>
      <c r="CZ232" s="219"/>
      <c r="DA232" s="220"/>
    </row>
    <row r="233" spans="1:105" s="115" customFormat="1" ht="15" customHeight="1">
      <c r="A233" s="209" t="s">
        <v>117</v>
      </c>
      <c r="B233" s="210"/>
      <c r="C233" s="210"/>
      <c r="D233" s="210"/>
      <c r="E233" s="210"/>
      <c r="F233" s="210"/>
      <c r="G233" s="211"/>
      <c r="H233" s="212" t="s">
        <v>466</v>
      </c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13"/>
      <c r="AC233" s="213"/>
      <c r="AD233" s="213"/>
      <c r="AE233" s="213"/>
      <c r="AF233" s="213"/>
      <c r="AG233" s="213"/>
      <c r="AH233" s="213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  <c r="BI233" s="213"/>
      <c r="BJ233" s="213"/>
      <c r="BK233" s="213"/>
      <c r="BL233" s="213"/>
      <c r="BM233" s="213"/>
      <c r="BN233" s="213"/>
      <c r="BO233" s="213"/>
      <c r="BP233" s="213"/>
      <c r="BQ233" s="213"/>
      <c r="BR233" s="213"/>
      <c r="BS233" s="214"/>
      <c r="BT233" s="215"/>
      <c r="BU233" s="216"/>
      <c r="BV233" s="216"/>
      <c r="BW233" s="216"/>
      <c r="BX233" s="216"/>
      <c r="BY233" s="216"/>
      <c r="BZ233" s="216"/>
      <c r="CA233" s="216"/>
      <c r="CB233" s="216"/>
      <c r="CC233" s="216"/>
      <c r="CD233" s="216"/>
      <c r="CE233" s="216"/>
      <c r="CF233" s="216"/>
      <c r="CG233" s="216"/>
      <c r="CH233" s="216"/>
      <c r="CI233" s="217"/>
      <c r="CJ233" s="218"/>
      <c r="CK233" s="219"/>
      <c r="CL233" s="219"/>
      <c r="CM233" s="219"/>
      <c r="CN233" s="219"/>
      <c r="CO233" s="219"/>
      <c r="CP233" s="219"/>
      <c r="CQ233" s="219"/>
      <c r="CR233" s="219"/>
      <c r="CS233" s="219"/>
      <c r="CT233" s="219"/>
      <c r="CU233" s="219"/>
      <c r="CV233" s="219"/>
      <c r="CW233" s="219"/>
      <c r="CX233" s="219"/>
      <c r="CY233" s="219"/>
      <c r="CZ233" s="219"/>
      <c r="DA233" s="220"/>
    </row>
    <row r="234" spans="1:105" s="115" customFormat="1" ht="15" customHeight="1">
      <c r="A234" s="209"/>
      <c r="B234" s="210"/>
      <c r="C234" s="210"/>
      <c r="D234" s="210"/>
      <c r="E234" s="210"/>
      <c r="F234" s="210"/>
      <c r="G234" s="211"/>
      <c r="H234" s="234"/>
      <c r="I234" s="235"/>
      <c r="J234" s="235"/>
      <c r="K234" s="235"/>
      <c r="L234" s="235"/>
      <c r="M234" s="235"/>
      <c r="N234" s="235"/>
      <c r="O234" s="235"/>
      <c r="P234" s="235"/>
      <c r="Q234" s="235"/>
      <c r="R234" s="235"/>
      <c r="S234" s="235"/>
      <c r="T234" s="235"/>
      <c r="U234" s="235"/>
      <c r="V234" s="235"/>
      <c r="W234" s="235"/>
      <c r="X234" s="235"/>
      <c r="Y234" s="235"/>
      <c r="Z234" s="235"/>
      <c r="AA234" s="235"/>
      <c r="AB234" s="235"/>
      <c r="AC234" s="235"/>
      <c r="AD234" s="235"/>
      <c r="AE234" s="235"/>
      <c r="AF234" s="235"/>
      <c r="AG234" s="235"/>
      <c r="AH234" s="235"/>
      <c r="AI234" s="235"/>
      <c r="AJ234" s="235"/>
      <c r="AK234" s="235"/>
      <c r="AL234" s="235"/>
      <c r="AM234" s="235"/>
      <c r="AN234" s="235"/>
      <c r="AO234" s="235"/>
      <c r="AP234" s="235"/>
      <c r="AQ234" s="235"/>
      <c r="AR234" s="235"/>
      <c r="AS234" s="235"/>
      <c r="AT234" s="235"/>
      <c r="AU234" s="235"/>
      <c r="AV234" s="235"/>
      <c r="AW234" s="235"/>
      <c r="AX234" s="235"/>
      <c r="AY234" s="235"/>
      <c r="AZ234" s="235"/>
      <c r="BA234" s="235"/>
      <c r="BB234" s="235"/>
      <c r="BC234" s="235"/>
      <c r="BD234" s="235"/>
      <c r="BE234" s="235"/>
      <c r="BF234" s="235"/>
      <c r="BG234" s="235"/>
      <c r="BH234" s="235"/>
      <c r="BI234" s="235"/>
      <c r="BJ234" s="235"/>
      <c r="BK234" s="235"/>
      <c r="BL234" s="235"/>
      <c r="BM234" s="235"/>
      <c r="BN234" s="235"/>
      <c r="BO234" s="235"/>
      <c r="BP234" s="235"/>
      <c r="BQ234" s="235"/>
      <c r="BR234" s="235"/>
      <c r="BS234" s="236"/>
      <c r="BT234" s="215"/>
      <c r="BU234" s="216"/>
      <c r="BV234" s="216"/>
      <c r="BW234" s="216"/>
      <c r="BX234" s="216"/>
      <c r="BY234" s="216"/>
      <c r="BZ234" s="216"/>
      <c r="CA234" s="216"/>
      <c r="CB234" s="216"/>
      <c r="CC234" s="216"/>
      <c r="CD234" s="216"/>
      <c r="CE234" s="216"/>
      <c r="CF234" s="216"/>
      <c r="CG234" s="216"/>
      <c r="CH234" s="216"/>
      <c r="CI234" s="217"/>
      <c r="CJ234" s="218"/>
      <c r="CK234" s="219"/>
      <c r="CL234" s="219"/>
      <c r="CM234" s="219"/>
      <c r="CN234" s="219"/>
      <c r="CO234" s="219"/>
      <c r="CP234" s="219"/>
      <c r="CQ234" s="219"/>
      <c r="CR234" s="219"/>
      <c r="CS234" s="219"/>
      <c r="CT234" s="219"/>
      <c r="CU234" s="219"/>
      <c r="CV234" s="219"/>
      <c r="CW234" s="219"/>
      <c r="CX234" s="219"/>
      <c r="CY234" s="219"/>
      <c r="CZ234" s="219"/>
      <c r="DA234" s="220"/>
    </row>
    <row r="235" spans="1:105" s="115" customFormat="1" ht="15" customHeight="1">
      <c r="A235" s="209" t="s">
        <v>467</v>
      </c>
      <c r="B235" s="210"/>
      <c r="C235" s="210"/>
      <c r="D235" s="210"/>
      <c r="E235" s="210"/>
      <c r="F235" s="210"/>
      <c r="G235" s="211"/>
      <c r="H235" s="212" t="s">
        <v>468</v>
      </c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13"/>
      <c r="AC235" s="213"/>
      <c r="AD235" s="213"/>
      <c r="AE235" s="213"/>
      <c r="AF235" s="213"/>
      <c r="AG235" s="213"/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  <c r="BI235" s="213"/>
      <c r="BJ235" s="213"/>
      <c r="BK235" s="213"/>
      <c r="BL235" s="213"/>
      <c r="BM235" s="213"/>
      <c r="BN235" s="213"/>
      <c r="BO235" s="213"/>
      <c r="BP235" s="213"/>
      <c r="BQ235" s="213"/>
      <c r="BR235" s="213"/>
      <c r="BS235" s="214"/>
      <c r="BT235" s="215">
        <f>SUM(BT236:CI240)</f>
        <v>28</v>
      </c>
      <c r="BU235" s="216"/>
      <c r="BV235" s="216"/>
      <c r="BW235" s="216"/>
      <c r="BX235" s="216"/>
      <c r="BY235" s="216"/>
      <c r="BZ235" s="216"/>
      <c r="CA235" s="216"/>
      <c r="CB235" s="216"/>
      <c r="CC235" s="216"/>
      <c r="CD235" s="216"/>
      <c r="CE235" s="216"/>
      <c r="CF235" s="216"/>
      <c r="CG235" s="216"/>
      <c r="CH235" s="216"/>
      <c r="CI235" s="217"/>
      <c r="CJ235" s="218">
        <f>SUM(CJ236:DA240)</f>
        <v>36500</v>
      </c>
      <c r="CK235" s="219"/>
      <c r="CL235" s="219"/>
      <c r="CM235" s="219"/>
      <c r="CN235" s="219"/>
      <c r="CO235" s="219"/>
      <c r="CP235" s="219"/>
      <c r="CQ235" s="219"/>
      <c r="CR235" s="219"/>
      <c r="CS235" s="219"/>
      <c r="CT235" s="219"/>
      <c r="CU235" s="219"/>
      <c r="CV235" s="219"/>
      <c r="CW235" s="219"/>
      <c r="CX235" s="219"/>
      <c r="CY235" s="219"/>
      <c r="CZ235" s="219"/>
      <c r="DA235" s="220"/>
    </row>
    <row r="236" spans="1:105" s="115" customFormat="1" ht="15" customHeight="1">
      <c r="A236" s="209"/>
      <c r="B236" s="210"/>
      <c r="C236" s="210"/>
      <c r="D236" s="210"/>
      <c r="E236" s="210"/>
      <c r="F236" s="210"/>
      <c r="G236" s="211"/>
      <c r="H236" s="212" t="s">
        <v>578</v>
      </c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/>
      <c r="AF236" s="213"/>
      <c r="AG236" s="213"/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  <c r="BI236" s="213"/>
      <c r="BJ236" s="213"/>
      <c r="BK236" s="213"/>
      <c r="BL236" s="213"/>
      <c r="BM236" s="213"/>
      <c r="BN236" s="213"/>
      <c r="BO236" s="213"/>
      <c r="BP236" s="213"/>
      <c r="BQ236" s="213"/>
      <c r="BR236" s="213"/>
      <c r="BS236" s="214"/>
      <c r="BT236" s="215">
        <v>5</v>
      </c>
      <c r="BU236" s="216"/>
      <c r="BV236" s="216"/>
      <c r="BW236" s="216"/>
      <c r="BX236" s="216"/>
      <c r="BY236" s="216"/>
      <c r="BZ236" s="216"/>
      <c r="CA236" s="216"/>
      <c r="CB236" s="216"/>
      <c r="CC236" s="216"/>
      <c r="CD236" s="216"/>
      <c r="CE236" s="216"/>
      <c r="CF236" s="216"/>
      <c r="CG236" s="216"/>
      <c r="CH236" s="216"/>
      <c r="CI236" s="217"/>
      <c r="CJ236" s="218">
        <v>6500</v>
      </c>
      <c r="CK236" s="219"/>
      <c r="CL236" s="219"/>
      <c r="CM236" s="219"/>
      <c r="CN236" s="219"/>
      <c r="CO236" s="219"/>
      <c r="CP236" s="219"/>
      <c r="CQ236" s="219"/>
      <c r="CR236" s="219"/>
      <c r="CS236" s="219"/>
      <c r="CT236" s="219"/>
      <c r="CU236" s="219"/>
      <c r="CV236" s="219"/>
      <c r="CW236" s="219"/>
      <c r="CX236" s="219"/>
      <c r="CY236" s="219"/>
      <c r="CZ236" s="219"/>
      <c r="DA236" s="220"/>
    </row>
    <row r="237" spans="1:105" s="115" customFormat="1" ht="15" customHeight="1">
      <c r="A237" s="209"/>
      <c r="B237" s="210"/>
      <c r="C237" s="210"/>
      <c r="D237" s="210"/>
      <c r="E237" s="210"/>
      <c r="F237" s="210"/>
      <c r="G237" s="211"/>
      <c r="H237" s="212" t="s">
        <v>550</v>
      </c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Z237" s="213"/>
      <c r="AA237" s="213"/>
      <c r="AB237" s="213"/>
      <c r="AC237" s="213"/>
      <c r="AD237" s="213"/>
      <c r="AE237" s="213"/>
      <c r="AF237" s="213"/>
      <c r="AG237" s="213"/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  <c r="BI237" s="213"/>
      <c r="BJ237" s="213"/>
      <c r="BK237" s="213"/>
      <c r="BL237" s="213"/>
      <c r="BM237" s="213"/>
      <c r="BN237" s="213"/>
      <c r="BO237" s="213"/>
      <c r="BP237" s="213"/>
      <c r="BQ237" s="213"/>
      <c r="BR237" s="213"/>
      <c r="BS237" s="214"/>
      <c r="BT237" s="215">
        <v>2</v>
      </c>
      <c r="BU237" s="216"/>
      <c r="BV237" s="216"/>
      <c r="BW237" s="216"/>
      <c r="BX237" s="216"/>
      <c r="BY237" s="216"/>
      <c r="BZ237" s="216"/>
      <c r="CA237" s="216"/>
      <c r="CB237" s="216"/>
      <c r="CC237" s="216"/>
      <c r="CD237" s="216"/>
      <c r="CE237" s="216"/>
      <c r="CF237" s="216"/>
      <c r="CG237" s="216"/>
      <c r="CH237" s="216"/>
      <c r="CI237" s="217"/>
      <c r="CJ237" s="218">
        <v>2000</v>
      </c>
      <c r="CK237" s="219"/>
      <c r="CL237" s="219"/>
      <c r="CM237" s="219"/>
      <c r="CN237" s="219"/>
      <c r="CO237" s="219"/>
      <c r="CP237" s="219"/>
      <c r="CQ237" s="219"/>
      <c r="CR237" s="219"/>
      <c r="CS237" s="219"/>
      <c r="CT237" s="219"/>
      <c r="CU237" s="219"/>
      <c r="CV237" s="219"/>
      <c r="CW237" s="219"/>
      <c r="CX237" s="219"/>
      <c r="CY237" s="219"/>
      <c r="CZ237" s="219"/>
      <c r="DA237" s="220"/>
    </row>
    <row r="238" spans="1:105" s="115" customFormat="1" ht="15" customHeight="1">
      <c r="A238" s="209"/>
      <c r="B238" s="210"/>
      <c r="C238" s="210"/>
      <c r="D238" s="210"/>
      <c r="E238" s="210"/>
      <c r="F238" s="210"/>
      <c r="G238" s="211"/>
      <c r="H238" s="212" t="s">
        <v>579</v>
      </c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3"/>
      <c r="AC238" s="213"/>
      <c r="AD238" s="213"/>
      <c r="AE238" s="213"/>
      <c r="AF238" s="213"/>
      <c r="AG238" s="213"/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  <c r="BI238" s="213"/>
      <c r="BJ238" s="213"/>
      <c r="BK238" s="213"/>
      <c r="BL238" s="213"/>
      <c r="BM238" s="213"/>
      <c r="BN238" s="213"/>
      <c r="BO238" s="213"/>
      <c r="BP238" s="213"/>
      <c r="BQ238" s="213"/>
      <c r="BR238" s="213"/>
      <c r="BS238" s="214"/>
      <c r="BT238" s="215">
        <v>10</v>
      </c>
      <c r="BU238" s="216"/>
      <c r="BV238" s="216"/>
      <c r="BW238" s="216"/>
      <c r="BX238" s="216"/>
      <c r="BY238" s="216"/>
      <c r="BZ238" s="216"/>
      <c r="CA238" s="216"/>
      <c r="CB238" s="216"/>
      <c r="CC238" s="216"/>
      <c r="CD238" s="216"/>
      <c r="CE238" s="216"/>
      <c r="CF238" s="216"/>
      <c r="CG238" s="216"/>
      <c r="CH238" s="216"/>
      <c r="CI238" s="217"/>
      <c r="CJ238" s="218">
        <v>4000</v>
      </c>
      <c r="CK238" s="219"/>
      <c r="CL238" s="219"/>
      <c r="CM238" s="219"/>
      <c r="CN238" s="219"/>
      <c r="CO238" s="219"/>
      <c r="CP238" s="219"/>
      <c r="CQ238" s="219"/>
      <c r="CR238" s="219"/>
      <c r="CS238" s="219"/>
      <c r="CT238" s="219"/>
      <c r="CU238" s="219"/>
      <c r="CV238" s="219"/>
      <c r="CW238" s="219"/>
      <c r="CX238" s="219"/>
      <c r="CY238" s="219"/>
      <c r="CZ238" s="219"/>
      <c r="DA238" s="220"/>
    </row>
    <row r="239" spans="1:105" s="115" customFormat="1" ht="15" customHeight="1">
      <c r="A239" s="209"/>
      <c r="B239" s="210"/>
      <c r="C239" s="210"/>
      <c r="D239" s="210"/>
      <c r="E239" s="210"/>
      <c r="F239" s="210"/>
      <c r="G239" s="211"/>
      <c r="H239" s="212" t="s">
        <v>551</v>
      </c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13"/>
      <c r="AC239" s="213"/>
      <c r="AD239" s="213"/>
      <c r="AE239" s="213"/>
      <c r="AF239" s="213"/>
      <c r="AG239" s="213"/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  <c r="BI239" s="213"/>
      <c r="BJ239" s="213"/>
      <c r="BK239" s="213"/>
      <c r="BL239" s="213"/>
      <c r="BM239" s="213"/>
      <c r="BN239" s="213"/>
      <c r="BO239" s="213"/>
      <c r="BP239" s="213"/>
      <c r="BQ239" s="213"/>
      <c r="BR239" s="213"/>
      <c r="BS239" s="214"/>
      <c r="BT239" s="215">
        <v>10</v>
      </c>
      <c r="BU239" s="216"/>
      <c r="BV239" s="216"/>
      <c r="BW239" s="216"/>
      <c r="BX239" s="216"/>
      <c r="BY239" s="216"/>
      <c r="BZ239" s="216"/>
      <c r="CA239" s="216"/>
      <c r="CB239" s="216"/>
      <c r="CC239" s="216"/>
      <c r="CD239" s="216"/>
      <c r="CE239" s="216"/>
      <c r="CF239" s="216"/>
      <c r="CG239" s="216"/>
      <c r="CH239" s="216"/>
      <c r="CI239" s="217"/>
      <c r="CJ239" s="218">
        <v>14000</v>
      </c>
      <c r="CK239" s="219"/>
      <c r="CL239" s="219"/>
      <c r="CM239" s="219"/>
      <c r="CN239" s="219"/>
      <c r="CO239" s="219"/>
      <c r="CP239" s="219"/>
      <c r="CQ239" s="219"/>
      <c r="CR239" s="219"/>
      <c r="CS239" s="219"/>
      <c r="CT239" s="219"/>
      <c r="CU239" s="219"/>
      <c r="CV239" s="219"/>
      <c r="CW239" s="219"/>
      <c r="CX239" s="219"/>
      <c r="CY239" s="219"/>
      <c r="CZ239" s="219"/>
      <c r="DA239" s="220"/>
    </row>
    <row r="240" spans="1:105" s="115" customFormat="1" ht="15" customHeight="1">
      <c r="A240" s="209"/>
      <c r="B240" s="210"/>
      <c r="C240" s="210"/>
      <c r="D240" s="210"/>
      <c r="E240" s="210"/>
      <c r="F240" s="210"/>
      <c r="G240" s="211"/>
      <c r="H240" s="212" t="s">
        <v>552</v>
      </c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13"/>
      <c r="AC240" s="213"/>
      <c r="AD240" s="213"/>
      <c r="AE240" s="213"/>
      <c r="AF240" s="213"/>
      <c r="AG240" s="213"/>
      <c r="AH240" s="213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  <c r="BI240" s="213"/>
      <c r="BJ240" s="213"/>
      <c r="BK240" s="213"/>
      <c r="BL240" s="213"/>
      <c r="BM240" s="213"/>
      <c r="BN240" s="213"/>
      <c r="BO240" s="213"/>
      <c r="BP240" s="213"/>
      <c r="BQ240" s="213"/>
      <c r="BR240" s="213"/>
      <c r="BS240" s="214"/>
      <c r="BT240" s="215">
        <v>1</v>
      </c>
      <c r="BU240" s="216"/>
      <c r="BV240" s="216"/>
      <c r="BW240" s="216"/>
      <c r="BX240" s="216"/>
      <c r="BY240" s="216"/>
      <c r="BZ240" s="216"/>
      <c r="CA240" s="216"/>
      <c r="CB240" s="216"/>
      <c r="CC240" s="216"/>
      <c r="CD240" s="216"/>
      <c r="CE240" s="216"/>
      <c r="CF240" s="216"/>
      <c r="CG240" s="216"/>
      <c r="CH240" s="216"/>
      <c r="CI240" s="217"/>
      <c r="CJ240" s="218">
        <v>10000</v>
      </c>
      <c r="CK240" s="219"/>
      <c r="CL240" s="219"/>
      <c r="CM240" s="219"/>
      <c r="CN240" s="219"/>
      <c r="CO240" s="219"/>
      <c r="CP240" s="219"/>
      <c r="CQ240" s="219"/>
      <c r="CR240" s="219"/>
      <c r="CS240" s="219"/>
      <c r="CT240" s="219"/>
      <c r="CU240" s="219"/>
      <c r="CV240" s="219"/>
      <c r="CW240" s="219"/>
      <c r="CX240" s="219"/>
      <c r="CY240" s="219"/>
      <c r="CZ240" s="219"/>
      <c r="DA240" s="220"/>
    </row>
    <row r="241" spans="1:105" s="109" customFormat="1" ht="15" customHeight="1">
      <c r="A241" s="209"/>
      <c r="B241" s="210"/>
      <c r="C241" s="210"/>
      <c r="D241" s="210"/>
      <c r="E241" s="210"/>
      <c r="F241" s="210"/>
      <c r="G241" s="211"/>
      <c r="H241" s="206" t="s">
        <v>336</v>
      </c>
      <c r="I241" s="207"/>
      <c r="J241" s="207"/>
      <c r="K241" s="207"/>
      <c r="L241" s="207"/>
      <c r="M241" s="207"/>
      <c r="N241" s="207"/>
      <c r="O241" s="207"/>
      <c r="P241" s="207"/>
      <c r="Q241" s="207"/>
      <c r="R241" s="207"/>
      <c r="S241" s="207"/>
      <c r="T241" s="207"/>
      <c r="U241" s="207"/>
      <c r="V241" s="207"/>
      <c r="W241" s="207"/>
      <c r="X241" s="207"/>
      <c r="Y241" s="207"/>
      <c r="Z241" s="207"/>
      <c r="AA241" s="207"/>
      <c r="AB241" s="207"/>
      <c r="AC241" s="207"/>
      <c r="AD241" s="207"/>
      <c r="AE241" s="207"/>
      <c r="AF241" s="207"/>
      <c r="AG241" s="207"/>
      <c r="AH241" s="207"/>
      <c r="AI241" s="207"/>
      <c r="AJ241" s="207"/>
      <c r="AK241" s="207"/>
      <c r="AL241" s="207"/>
      <c r="AM241" s="207"/>
      <c r="AN241" s="207"/>
      <c r="AO241" s="207"/>
      <c r="AP241" s="207"/>
      <c r="AQ241" s="207"/>
      <c r="AR241" s="207"/>
      <c r="AS241" s="207"/>
      <c r="AT241" s="207"/>
      <c r="AU241" s="207"/>
      <c r="AV241" s="207"/>
      <c r="AW241" s="207"/>
      <c r="AX241" s="207"/>
      <c r="AY241" s="207"/>
      <c r="AZ241" s="207"/>
      <c r="BA241" s="207"/>
      <c r="BB241" s="207"/>
      <c r="BC241" s="207"/>
      <c r="BD241" s="207"/>
      <c r="BE241" s="207"/>
      <c r="BF241" s="207"/>
      <c r="BG241" s="207"/>
      <c r="BH241" s="207"/>
      <c r="BI241" s="207"/>
      <c r="BJ241" s="207"/>
      <c r="BK241" s="207"/>
      <c r="BL241" s="207"/>
      <c r="BM241" s="207"/>
      <c r="BN241" s="207"/>
      <c r="BO241" s="207"/>
      <c r="BP241" s="207"/>
      <c r="BQ241" s="207"/>
      <c r="BR241" s="207"/>
      <c r="BS241" s="208"/>
      <c r="BT241" s="215" t="s">
        <v>293</v>
      </c>
      <c r="BU241" s="216"/>
      <c r="BV241" s="216"/>
      <c r="BW241" s="216"/>
      <c r="BX241" s="216"/>
      <c r="BY241" s="216"/>
      <c r="BZ241" s="216"/>
      <c r="CA241" s="216"/>
      <c r="CB241" s="216"/>
      <c r="CC241" s="216"/>
      <c r="CD241" s="216"/>
      <c r="CE241" s="216"/>
      <c r="CF241" s="216"/>
      <c r="CG241" s="216"/>
      <c r="CH241" s="216"/>
      <c r="CI241" s="217"/>
      <c r="CJ241" s="218">
        <f>SUM(CJ236:DA240)</f>
        <v>36500</v>
      </c>
      <c r="CK241" s="219"/>
      <c r="CL241" s="219"/>
      <c r="CM241" s="219"/>
      <c r="CN241" s="219"/>
      <c r="CO241" s="219"/>
      <c r="CP241" s="219"/>
      <c r="CQ241" s="219"/>
      <c r="CR241" s="219"/>
      <c r="CS241" s="219"/>
      <c r="CT241" s="219"/>
      <c r="CU241" s="219"/>
      <c r="CV241" s="219"/>
      <c r="CW241" s="219"/>
      <c r="CX241" s="219"/>
      <c r="CY241" s="219"/>
      <c r="CZ241" s="219"/>
      <c r="DA241" s="220"/>
    </row>
    <row r="242" spans="1:105" s="109" customFormat="1" ht="18.75" customHeight="1"/>
    <row r="243" spans="1:105" s="151" customFormat="1" ht="15" customHeight="1">
      <c r="A243" s="205" t="s">
        <v>439</v>
      </c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5"/>
      <c r="AT243" s="205"/>
      <c r="AU243" s="205"/>
      <c r="AV243" s="205"/>
      <c r="AW243" s="205"/>
      <c r="AX243" s="205"/>
      <c r="AY243" s="205"/>
      <c r="AZ243" s="205"/>
      <c r="BA243" s="205"/>
      <c r="BB243" s="205"/>
      <c r="BC243" s="205"/>
      <c r="BD243" s="205"/>
      <c r="BE243" s="205"/>
      <c r="BF243" s="205"/>
      <c r="BG243" s="205"/>
      <c r="BH243" s="205"/>
      <c r="BI243" s="205"/>
      <c r="BJ243" s="205"/>
      <c r="BK243" s="205"/>
      <c r="BL243" s="205"/>
      <c r="BM243" s="205"/>
      <c r="BN243" s="205"/>
      <c r="BO243" s="205"/>
      <c r="BP243" s="205"/>
      <c r="BQ243" s="205"/>
      <c r="BR243" s="205"/>
      <c r="BS243" s="205"/>
      <c r="BT243" s="205"/>
      <c r="BU243" s="205"/>
      <c r="BV243" s="205"/>
      <c r="BW243" s="205"/>
      <c r="BX243" s="205"/>
      <c r="BY243" s="205"/>
      <c r="BZ243" s="205"/>
      <c r="CA243" s="205"/>
      <c r="CB243" s="205"/>
      <c r="CC243" s="205"/>
      <c r="CD243" s="205"/>
      <c r="CE243" s="205"/>
      <c r="CF243" s="205"/>
      <c r="CG243" s="205"/>
      <c r="CH243" s="205"/>
      <c r="CI243" s="205"/>
      <c r="CJ243" s="205"/>
      <c r="CK243" s="205"/>
      <c r="CL243" s="205"/>
      <c r="CM243" s="205"/>
      <c r="CN243" s="205"/>
      <c r="CO243" s="205"/>
      <c r="CP243" s="205"/>
      <c r="CQ243" s="205"/>
      <c r="CR243" s="205"/>
      <c r="CS243" s="205"/>
      <c r="CT243" s="205"/>
      <c r="CU243" s="205"/>
      <c r="CV243" s="205"/>
      <c r="CW243" s="205"/>
      <c r="CX243" s="205"/>
      <c r="CY243" s="205"/>
      <c r="CZ243" s="205"/>
      <c r="DA243" s="205"/>
    </row>
    <row r="244" spans="1:105" s="109" customFormat="1" ht="10.5" customHeight="1"/>
    <row r="245" spans="1:105" s="153" customFormat="1" ht="30" customHeight="1">
      <c r="A245" s="234" t="s">
        <v>329</v>
      </c>
      <c r="B245" s="235"/>
      <c r="C245" s="235"/>
      <c r="D245" s="235"/>
      <c r="E245" s="235"/>
      <c r="F245" s="235"/>
      <c r="G245" s="236"/>
      <c r="H245" s="234" t="s">
        <v>463</v>
      </c>
      <c r="I245" s="235"/>
      <c r="J245" s="235"/>
      <c r="K245" s="235"/>
      <c r="L245" s="235"/>
      <c r="M245" s="235"/>
      <c r="N245" s="235"/>
      <c r="O245" s="235"/>
      <c r="P245" s="235"/>
      <c r="Q245" s="235"/>
      <c r="R245" s="235"/>
      <c r="S245" s="235"/>
      <c r="T245" s="235"/>
      <c r="U245" s="235"/>
      <c r="V245" s="235"/>
      <c r="W245" s="235"/>
      <c r="X245" s="235"/>
      <c r="Y245" s="235"/>
      <c r="Z245" s="235"/>
      <c r="AA245" s="235"/>
      <c r="AB245" s="235"/>
      <c r="AC245" s="235"/>
      <c r="AD245" s="235"/>
      <c r="AE245" s="235"/>
      <c r="AF245" s="235"/>
      <c r="AG245" s="235"/>
      <c r="AH245" s="235"/>
      <c r="AI245" s="235"/>
      <c r="AJ245" s="235"/>
      <c r="AK245" s="235"/>
      <c r="AL245" s="235"/>
      <c r="AM245" s="235"/>
      <c r="AN245" s="235"/>
      <c r="AO245" s="235"/>
      <c r="AP245" s="235"/>
      <c r="AQ245" s="235"/>
      <c r="AR245" s="235"/>
      <c r="AS245" s="235"/>
      <c r="AT245" s="235"/>
      <c r="AU245" s="235"/>
      <c r="AV245" s="235"/>
      <c r="AW245" s="235"/>
      <c r="AX245" s="235"/>
      <c r="AY245" s="235"/>
      <c r="AZ245" s="235"/>
      <c r="BA245" s="235"/>
      <c r="BB245" s="235"/>
      <c r="BC245" s="236"/>
      <c r="BD245" s="234" t="s">
        <v>418</v>
      </c>
      <c r="BE245" s="235"/>
      <c r="BF245" s="235"/>
      <c r="BG245" s="235"/>
      <c r="BH245" s="235"/>
      <c r="BI245" s="235"/>
      <c r="BJ245" s="235"/>
      <c r="BK245" s="235"/>
      <c r="BL245" s="235"/>
      <c r="BM245" s="235"/>
      <c r="BN245" s="235"/>
      <c r="BO245" s="235"/>
      <c r="BP245" s="235"/>
      <c r="BQ245" s="235"/>
      <c r="BR245" s="235"/>
      <c r="BS245" s="236"/>
      <c r="BT245" s="234" t="s">
        <v>428</v>
      </c>
      <c r="BU245" s="235"/>
      <c r="BV245" s="235"/>
      <c r="BW245" s="235"/>
      <c r="BX245" s="235"/>
      <c r="BY245" s="235"/>
      <c r="BZ245" s="235"/>
      <c r="CA245" s="235"/>
      <c r="CB245" s="235"/>
      <c r="CC245" s="235"/>
      <c r="CD245" s="235"/>
      <c r="CE245" s="235"/>
      <c r="CF245" s="235"/>
      <c r="CG245" s="235"/>
      <c r="CH245" s="235"/>
      <c r="CI245" s="236"/>
      <c r="CJ245" s="234" t="s">
        <v>429</v>
      </c>
      <c r="CK245" s="235"/>
      <c r="CL245" s="235"/>
      <c r="CM245" s="235"/>
      <c r="CN245" s="235"/>
      <c r="CO245" s="235"/>
      <c r="CP245" s="235"/>
      <c r="CQ245" s="235"/>
      <c r="CR245" s="235"/>
      <c r="CS245" s="235"/>
      <c r="CT245" s="235"/>
      <c r="CU245" s="235"/>
      <c r="CV245" s="235"/>
      <c r="CW245" s="235"/>
      <c r="CX245" s="235"/>
      <c r="CY245" s="235"/>
      <c r="CZ245" s="235"/>
      <c r="DA245" s="236"/>
    </row>
    <row r="246" spans="1:105" s="114" customFormat="1" ht="12.75" customHeight="1">
      <c r="A246" s="186"/>
      <c r="B246" s="187"/>
      <c r="C246" s="187"/>
      <c r="D246" s="187"/>
      <c r="E246" s="187"/>
      <c r="F246" s="187"/>
      <c r="G246" s="188"/>
      <c r="H246" s="186">
        <v>1</v>
      </c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187"/>
      <c r="AU246" s="187"/>
      <c r="AV246" s="187"/>
      <c r="AW246" s="187"/>
      <c r="AX246" s="187"/>
      <c r="AY246" s="187"/>
      <c r="AZ246" s="187"/>
      <c r="BA246" s="187"/>
      <c r="BB246" s="187"/>
      <c r="BC246" s="188"/>
      <c r="BD246" s="186">
        <v>2</v>
      </c>
      <c r="BE246" s="187"/>
      <c r="BF246" s="187"/>
      <c r="BG246" s="187"/>
      <c r="BH246" s="187"/>
      <c r="BI246" s="187"/>
      <c r="BJ246" s="187"/>
      <c r="BK246" s="187"/>
      <c r="BL246" s="187"/>
      <c r="BM246" s="187"/>
      <c r="BN246" s="187"/>
      <c r="BO246" s="187"/>
      <c r="BP246" s="187"/>
      <c r="BQ246" s="187"/>
      <c r="BR246" s="187"/>
      <c r="BS246" s="188"/>
      <c r="BT246" s="186">
        <v>3</v>
      </c>
      <c r="BU246" s="187"/>
      <c r="BV246" s="187"/>
      <c r="BW246" s="187"/>
      <c r="BX246" s="187"/>
      <c r="BY246" s="187"/>
      <c r="BZ246" s="187"/>
      <c r="CA246" s="187"/>
      <c r="CB246" s="187"/>
      <c r="CC246" s="187"/>
      <c r="CD246" s="187"/>
      <c r="CE246" s="187"/>
      <c r="CF246" s="187"/>
      <c r="CG246" s="187"/>
      <c r="CH246" s="187"/>
      <c r="CI246" s="188"/>
      <c r="CJ246" s="186">
        <v>4</v>
      </c>
      <c r="CK246" s="187"/>
      <c r="CL246" s="187"/>
      <c r="CM246" s="187"/>
      <c r="CN246" s="187"/>
      <c r="CO246" s="187"/>
      <c r="CP246" s="187"/>
      <c r="CQ246" s="187"/>
      <c r="CR246" s="187"/>
      <c r="CS246" s="187"/>
      <c r="CT246" s="187"/>
      <c r="CU246" s="187"/>
      <c r="CV246" s="187"/>
      <c r="CW246" s="187"/>
      <c r="CX246" s="187"/>
      <c r="CY246" s="187"/>
      <c r="CZ246" s="187"/>
      <c r="DA246" s="188"/>
    </row>
    <row r="247" spans="1:105" s="115" customFormat="1" ht="15.75" customHeight="1">
      <c r="A247" s="209"/>
      <c r="B247" s="210"/>
      <c r="C247" s="210"/>
      <c r="D247" s="210"/>
      <c r="E247" s="210"/>
      <c r="F247" s="210"/>
      <c r="G247" s="211"/>
      <c r="H247" s="193" t="s">
        <v>464</v>
      </c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3"/>
      <c r="AT247" s="193"/>
      <c r="AU247" s="193"/>
      <c r="AV247" s="193"/>
      <c r="AW247" s="193"/>
      <c r="AX247" s="193"/>
      <c r="AY247" s="193"/>
      <c r="AZ247" s="193"/>
      <c r="BA247" s="193"/>
      <c r="BB247" s="193"/>
      <c r="BC247" s="193"/>
      <c r="BD247" s="215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7"/>
      <c r="BT247" s="215"/>
      <c r="BU247" s="216"/>
      <c r="BV247" s="216"/>
      <c r="BW247" s="216"/>
      <c r="BX247" s="216"/>
      <c r="BY247" s="216"/>
      <c r="BZ247" s="216"/>
      <c r="CA247" s="216"/>
      <c r="CB247" s="216"/>
      <c r="CC247" s="216"/>
      <c r="CD247" s="216"/>
      <c r="CE247" s="216"/>
      <c r="CF247" s="216"/>
      <c r="CG247" s="216"/>
      <c r="CH247" s="216"/>
      <c r="CI247" s="217"/>
      <c r="CJ247" s="215"/>
      <c r="CK247" s="216"/>
      <c r="CL247" s="216"/>
      <c r="CM247" s="216"/>
      <c r="CN247" s="216"/>
      <c r="CO247" s="216"/>
      <c r="CP247" s="216"/>
      <c r="CQ247" s="216"/>
      <c r="CR247" s="216"/>
      <c r="CS247" s="216"/>
      <c r="CT247" s="216"/>
      <c r="CU247" s="216"/>
      <c r="CV247" s="216"/>
      <c r="CW247" s="216"/>
      <c r="CX247" s="216"/>
      <c r="CY247" s="216"/>
      <c r="CZ247" s="216"/>
      <c r="DA247" s="217"/>
    </row>
    <row r="248" spans="1:105" s="115" customFormat="1" ht="27" customHeight="1">
      <c r="A248" s="209"/>
      <c r="B248" s="210"/>
      <c r="C248" s="210"/>
      <c r="D248" s="210"/>
      <c r="E248" s="210"/>
      <c r="F248" s="210"/>
      <c r="G248" s="211"/>
      <c r="H248" s="193" t="s">
        <v>465</v>
      </c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  <c r="AT248" s="193"/>
      <c r="AU248" s="193"/>
      <c r="AV248" s="193"/>
      <c r="AW248" s="193"/>
      <c r="AX248" s="193"/>
      <c r="AY248" s="193"/>
      <c r="AZ248" s="193"/>
      <c r="BA248" s="193"/>
      <c r="BB248" s="193"/>
      <c r="BC248" s="193"/>
      <c r="BD248" s="215">
        <v>3</v>
      </c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7"/>
      <c r="BT248" s="215">
        <v>26000</v>
      </c>
      <c r="BU248" s="216"/>
      <c r="BV248" s="216"/>
      <c r="BW248" s="216"/>
      <c r="BX248" s="216"/>
      <c r="BY248" s="216"/>
      <c r="BZ248" s="216"/>
      <c r="CA248" s="216"/>
      <c r="CB248" s="216"/>
      <c r="CC248" s="216"/>
      <c r="CD248" s="216"/>
      <c r="CE248" s="216"/>
      <c r="CF248" s="216"/>
      <c r="CG248" s="216"/>
      <c r="CH248" s="216"/>
      <c r="CI248" s="217"/>
      <c r="CJ248" s="215">
        <v>78000</v>
      </c>
      <c r="CK248" s="216"/>
      <c r="CL248" s="216"/>
      <c r="CM248" s="216"/>
      <c r="CN248" s="216"/>
      <c r="CO248" s="216"/>
      <c r="CP248" s="216"/>
      <c r="CQ248" s="216"/>
      <c r="CR248" s="216"/>
      <c r="CS248" s="216"/>
      <c r="CT248" s="216"/>
      <c r="CU248" s="216"/>
      <c r="CV248" s="216"/>
      <c r="CW248" s="216"/>
      <c r="CX248" s="216"/>
      <c r="CY248" s="216"/>
      <c r="CZ248" s="216"/>
      <c r="DA248" s="217"/>
    </row>
    <row r="249" spans="1:105" s="115" customFormat="1" ht="15" customHeight="1">
      <c r="A249" s="209"/>
      <c r="B249" s="210"/>
      <c r="C249" s="210"/>
      <c r="D249" s="210"/>
      <c r="E249" s="210"/>
      <c r="F249" s="210"/>
      <c r="G249" s="211"/>
      <c r="H249" s="193" t="s">
        <v>469</v>
      </c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3"/>
      <c r="AT249" s="193"/>
      <c r="AU249" s="193"/>
      <c r="AV249" s="193"/>
      <c r="AW249" s="193"/>
      <c r="AX249" s="193"/>
      <c r="AY249" s="193"/>
      <c r="AZ249" s="193"/>
      <c r="BA249" s="193"/>
      <c r="BB249" s="193"/>
      <c r="BC249" s="193"/>
      <c r="BD249" s="215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7"/>
      <c r="BT249" s="215"/>
      <c r="BU249" s="216"/>
      <c r="BV249" s="216"/>
      <c r="BW249" s="216"/>
      <c r="BX249" s="216"/>
      <c r="BY249" s="216"/>
      <c r="BZ249" s="216"/>
      <c r="CA249" s="216"/>
      <c r="CB249" s="216"/>
      <c r="CC249" s="216"/>
      <c r="CD249" s="216"/>
      <c r="CE249" s="216"/>
      <c r="CF249" s="216"/>
      <c r="CG249" s="216"/>
      <c r="CH249" s="216"/>
      <c r="CI249" s="217"/>
      <c r="CJ249" s="215"/>
      <c r="CK249" s="216"/>
      <c r="CL249" s="216"/>
      <c r="CM249" s="216"/>
      <c r="CN249" s="216"/>
      <c r="CO249" s="216"/>
      <c r="CP249" s="216"/>
      <c r="CQ249" s="216"/>
      <c r="CR249" s="216"/>
      <c r="CS249" s="216"/>
      <c r="CT249" s="216"/>
      <c r="CU249" s="216"/>
      <c r="CV249" s="216"/>
      <c r="CW249" s="216"/>
      <c r="CX249" s="216"/>
      <c r="CY249" s="216"/>
      <c r="CZ249" s="216"/>
      <c r="DA249" s="217"/>
    </row>
    <row r="250" spans="1:105" s="115" customFormat="1" ht="15" customHeight="1">
      <c r="A250" s="209"/>
      <c r="B250" s="210"/>
      <c r="C250" s="210"/>
      <c r="D250" s="210"/>
      <c r="E250" s="210"/>
      <c r="F250" s="210"/>
      <c r="G250" s="211"/>
      <c r="H250" s="193" t="s">
        <v>472</v>
      </c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3"/>
      <c r="AT250" s="193"/>
      <c r="AU250" s="193"/>
      <c r="AV250" s="193"/>
      <c r="AW250" s="193"/>
      <c r="AX250" s="193"/>
      <c r="AY250" s="193"/>
      <c r="AZ250" s="193"/>
      <c r="BA250" s="193"/>
      <c r="BB250" s="193"/>
      <c r="BC250" s="193"/>
      <c r="BD250" s="312"/>
      <c r="BE250" s="313"/>
      <c r="BF250" s="313"/>
      <c r="BG250" s="313"/>
      <c r="BH250" s="313"/>
      <c r="BI250" s="313"/>
      <c r="BJ250" s="313"/>
      <c r="BK250" s="313"/>
      <c r="BL250" s="313"/>
      <c r="BM250" s="313"/>
      <c r="BN250" s="313"/>
      <c r="BO250" s="313"/>
      <c r="BP250" s="313"/>
      <c r="BQ250" s="313"/>
      <c r="BR250" s="313"/>
      <c r="BS250" s="314"/>
      <c r="BT250" s="215"/>
      <c r="BU250" s="216"/>
      <c r="BV250" s="216"/>
      <c r="BW250" s="216"/>
      <c r="BX250" s="216"/>
      <c r="BY250" s="216"/>
      <c r="BZ250" s="216"/>
      <c r="CA250" s="216"/>
      <c r="CB250" s="216"/>
      <c r="CC250" s="216"/>
      <c r="CD250" s="216"/>
      <c r="CE250" s="216"/>
      <c r="CF250" s="216"/>
      <c r="CG250" s="216"/>
      <c r="CH250" s="216"/>
      <c r="CI250" s="217"/>
      <c r="CJ250" s="215"/>
      <c r="CK250" s="216"/>
      <c r="CL250" s="216"/>
      <c r="CM250" s="216"/>
      <c r="CN250" s="216"/>
      <c r="CO250" s="216"/>
      <c r="CP250" s="216"/>
      <c r="CQ250" s="216"/>
      <c r="CR250" s="216"/>
      <c r="CS250" s="216"/>
      <c r="CT250" s="216"/>
      <c r="CU250" s="216"/>
      <c r="CV250" s="216"/>
      <c r="CW250" s="216"/>
      <c r="CX250" s="216"/>
      <c r="CY250" s="216"/>
      <c r="CZ250" s="216"/>
      <c r="DA250" s="217"/>
    </row>
    <row r="251" spans="1:105" s="115" customFormat="1" ht="15" customHeight="1">
      <c r="A251" s="209"/>
      <c r="B251" s="210"/>
      <c r="C251" s="210"/>
      <c r="D251" s="210"/>
      <c r="E251" s="210"/>
      <c r="F251" s="210"/>
      <c r="G251" s="211"/>
      <c r="H251" s="193" t="s">
        <v>470</v>
      </c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3"/>
      <c r="AT251" s="193"/>
      <c r="AU251" s="193"/>
      <c r="AV251" s="193"/>
      <c r="AW251" s="193"/>
      <c r="AX251" s="193"/>
      <c r="AY251" s="193"/>
      <c r="AZ251" s="193"/>
      <c r="BA251" s="193"/>
      <c r="BB251" s="193"/>
      <c r="BC251" s="193"/>
      <c r="BD251" s="312"/>
      <c r="BE251" s="313"/>
      <c r="BF251" s="313"/>
      <c r="BG251" s="313"/>
      <c r="BH251" s="313"/>
      <c r="BI251" s="313"/>
      <c r="BJ251" s="313"/>
      <c r="BK251" s="313"/>
      <c r="BL251" s="313"/>
      <c r="BM251" s="313"/>
      <c r="BN251" s="313"/>
      <c r="BO251" s="313"/>
      <c r="BP251" s="313"/>
      <c r="BQ251" s="313"/>
      <c r="BR251" s="313"/>
      <c r="BS251" s="314"/>
      <c r="BT251" s="215"/>
      <c r="BU251" s="216"/>
      <c r="BV251" s="216"/>
      <c r="BW251" s="216"/>
      <c r="BX251" s="216"/>
      <c r="BY251" s="216"/>
      <c r="BZ251" s="216"/>
      <c r="CA251" s="216"/>
      <c r="CB251" s="216"/>
      <c r="CC251" s="216"/>
      <c r="CD251" s="216"/>
      <c r="CE251" s="216"/>
      <c r="CF251" s="216"/>
      <c r="CG251" s="216"/>
      <c r="CH251" s="216"/>
      <c r="CI251" s="217"/>
      <c r="CJ251" s="215"/>
      <c r="CK251" s="216"/>
      <c r="CL251" s="216"/>
      <c r="CM251" s="216"/>
      <c r="CN251" s="216"/>
      <c r="CO251" s="216"/>
      <c r="CP251" s="216"/>
      <c r="CQ251" s="216"/>
      <c r="CR251" s="216"/>
      <c r="CS251" s="216"/>
      <c r="CT251" s="216"/>
      <c r="CU251" s="216"/>
      <c r="CV251" s="216"/>
      <c r="CW251" s="216"/>
      <c r="CX251" s="216"/>
      <c r="CY251" s="216"/>
      <c r="CZ251" s="216"/>
      <c r="DA251" s="217"/>
    </row>
    <row r="252" spans="1:105" s="115" customFormat="1" ht="15" customHeight="1">
      <c r="A252" s="209"/>
      <c r="B252" s="210"/>
      <c r="C252" s="210"/>
      <c r="D252" s="210"/>
      <c r="E252" s="210"/>
      <c r="F252" s="210"/>
      <c r="G252" s="211"/>
      <c r="H252" s="193" t="s">
        <v>471</v>
      </c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  <c r="AM252" s="193"/>
      <c r="AN252" s="193"/>
      <c r="AO252" s="193"/>
      <c r="AP252" s="193"/>
      <c r="AQ252" s="193"/>
      <c r="AR252" s="193"/>
      <c r="AS252" s="193"/>
      <c r="AT252" s="193"/>
      <c r="AU252" s="193"/>
      <c r="AV252" s="193"/>
      <c r="AW252" s="193"/>
      <c r="AX252" s="193"/>
      <c r="AY252" s="193"/>
      <c r="AZ252" s="193"/>
      <c r="BA252" s="193"/>
      <c r="BB252" s="193"/>
      <c r="BC252" s="193"/>
      <c r="BD252" s="312"/>
      <c r="BE252" s="313"/>
      <c r="BF252" s="313"/>
      <c r="BG252" s="313"/>
      <c r="BH252" s="313"/>
      <c r="BI252" s="313"/>
      <c r="BJ252" s="313"/>
      <c r="BK252" s="313"/>
      <c r="BL252" s="313"/>
      <c r="BM252" s="313"/>
      <c r="BN252" s="313"/>
      <c r="BO252" s="313"/>
      <c r="BP252" s="313"/>
      <c r="BQ252" s="313"/>
      <c r="BR252" s="313"/>
      <c r="BS252" s="314"/>
      <c r="BT252" s="215"/>
      <c r="BU252" s="216"/>
      <c r="BV252" s="216"/>
      <c r="BW252" s="216"/>
      <c r="BX252" s="216"/>
      <c r="BY252" s="216"/>
      <c r="BZ252" s="216"/>
      <c r="CA252" s="216"/>
      <c r="CB252" s="216"/>
      <c r="CC252" s="216"/>
      <c r="CD252" s="216"/>
      <c r="CE252" s="216"/>
      <c r="CF252" s="216"/>
      <c r="CG252" s="216"/>
      <c r="CH252" s="216"/>
      <c r="CI252" s="217"/>
      <c r="CJ252" s="215"/>
      <c r="CK252" s="216"/>
      <c r="CL252" s="216"/>
      <c r="CM252" s="216"/>
      <c r="CN252" s="216"/>
      <c r="CO252" s="216"/>
      <c r="CP252" s="216"/>
      <c r="CQ252" s="216"/>
      <c r="CR252" s="216"/>
      <c r="CS252" s="216"/>
      <c r="CT252" s="216"/>
      <c r="CU252" s="216"/>
      <c r="CV252" s="216"/>
      <c r="CW252" s="216"/>
      <c r="CX252" s="216"/>
      <c r="CY252" s="216"/>
      <c r="CZ252" s="216"/>
      <c r="DA252" s="217"/>
    </row>
    <row r="253" spans="1:105" s="115" customFormat="1" ht="15" customHeight="1">
      <c r="A253" s="209"/>
      <c r="B253" s="210"/>
      <c r="C253" s="210"/>
      <c r="D253" s="210"/>
      <c r="E253" s="210"/>
      <c r="F253" s="210"/>
      <c r="G253" s="211"/>
      <c r="H253" s="212"/>
      <c r="I253" s="213"/>
      <c r="J253" s="213"/>
      <c r="K253" s="213"/>
      <c r="L253" s="213"/>
      <c r="M253" s="213"/>
      <c r="N253" s="213"/>
      <c r="O253" s="213"/>
      <c r="P253" s="213"/>
      <c r="Q253" s="213"/>
      <c r="R253" s="213"/>
      <c r="S253" s="213"/>
      <c r="T253" s="213"/>
      <c r="U253" s="213"/>
      <c r="V253" s="213"/>
      <c r="W253" s="213"/>
      <c r="X253" s="213"/>
      <c r="Y253" s="213"/>
      <c r="Z253" s="213"/>
      <c r="AA253" s="213"/>
      <c r="AB253" s="213"/>
      <c r="AC253" s="213"/>
      <c r="AD253" s="213"/>
      <c r="AE253" s="213"/>
      <c r="AF253" s="213"/>
      <c r="AG253" s="213"/>
      <c r="AH253" s="213"/>
      <c r="AI253" s="213"/>
      <c r="AJ253" s="213"/>
      <c r="AK253" s="213"/>
      <c r="AL253" s="213"/>
      <c r="AM253" s="213"/>
      <c r="AN253" s="213"/>
      <c r="AO253" s="213"/>
      <c r="AP253" s="213"/>
      <c r="AQ253" s="213"/>
      <c r="AR253" s="213"/>
      <c r="AS253" s="213"/>
      <c r="AT253" s="213"/>
      <c r="AU253" s="213"/>
      <c r="AV253" s="213"/>
      <c r="AW253" s="213"/>
      <c r="AX253" s="213"/>
      <c r="AY253" s="213"/>
      <c r="AZ253" s="213"/>
      <c r="BA253" s="213"/>
      <c r="BB253" s="213"/>
      <c r="BC253" s="214"/>
      <c r="BD253" s="312"/>
      <c r="BE253" s="313"/>
      <c r="BF253" s="313"/>
      <c r="BG253" s="313"/>
      <c r="BH253" s="313"/>
      <c r="BI253" s="313"/>
      <c r="BJ253" s="313"/>
      <c r="BK253" s="313"/>
      <c r="BL253" s="313"/>
      <c r="BM253" s="313"/>
      <c r="BN253" s="313"/>
      <c r="BO253" s="313"/>
      <c r="BP253" s="313"/>
      <c r="BQ253" s="313"/>
      <c r="BR253" s="313"/>
      <c r="BS253" s="314"/>
      <c r="BT253" s="215"/>
      <c r="BU253" s="216"/>
      <c r="BV253" s="216"/>
      <c r="BW253" s="216"/>
      <c r="BX253" s="216"/>
      <c r="BY253" s="216"/>
      <c r="BZ253" s="216"/>
      <c r="CA253" s="216"/>
      <c r="CB253" s="216"/>
      <c r="CC253" s="216"/>
      <c r="CD253" s="216"/>
      <c r="CE253" s="216"/>
      <c r="CF253" s="216"/>
      <c r="CG253" s="216"/>
      <c r="CH253" s="216"/>
      <c r="CI253" s="217"/>
      <c r="CJ253" s="215"/>
      <c r="CK253" s="216"/>
      <c r="CL253" s="216"/>
      <c r="CM253" s="216"/>
      <c r="CN253" s="216"/>
      <c r="CO253" s="216"/>
      <c r="CP253" s="216"/>
      <c r="CQ253" s="216"/>
      <c r="CR253" s="216"/>
      <c r="CS253" s="216"/>
      <c r="CT253" s="216"/>
      <c r="CU253" s="216"/>
      <c r="CV253" s="216"/>
      <c r="CW253" s="216"/>
      <c r="CX253" s="216"/>
      <c r="CY253" s="216"/>
      <c r="CZ253" s="216"/>
      <c r="DA253" s="217"/>
    </row>
    <row r="254" spans="1:105" s="115" customFormat="1" ht="15" customHeight="1">
      <c r="A254" s="209"/>
      <c r="B254" s="210"/>
      <c r="C254" s="210"/>
      <c r="D254" s="210"/>
      <c r="E254" s="210"/>
      <c r="F254" s="210"/>
      <c r="G254" s="211"/>
      <c r="H254" s="212"/>
      <c r="I254" s="213"/>
      <c r="J254" s="213"/>
      <c r="K254" s="213"/>
      <c r="L254" s="213"/>
      <c r="M254" s="213"/>
      <c r="N254" s="213"/>
      <c r="O254" s="213"/>
      <c r="P254" s="213"/>
      <c r="Q254" s="213"/>
      <c r="R254" s="213"/>
      <c r="S254" s="213"/>
      <c r="T254" s="213"/>
      <c r="U254" s="213"/>
      <c r="V254" s="213"/>
      <c r="W254" s="213"/>
      <c r="X254" s="213"/>
      <c r="Y254" s="213"/>
      <c r="Z254" s="213"/>
      <c r="AA254" s="213"/>
      <c r="AB254" s="213"/>
      <c r="AC254" s="213"/>
      <c r="AD254" s="213"/>
      <c r="AE254" s="213"/>
      <c r="AF254" s="213"/>
      <c r="AG254" s="213"/>
      <c r="AH254" s="213"/>
      <c r="AI254" s="213"/>
      <c r="AJ254" s="213"/>
      <c r="AK254" s="213"/>
      <c r="AL254" s="213"/>
      <c r="AM254" s="213"/>
      <c r="AN254" s="213"/>
      <c r="AO254" s="213"/>
      <c r="AP254" s="213"/>
      <c r="AQ254" s="213"/>
      <c r="AR254" s="213"/>
      <c r="AS254" s="213"/>
      <c r="AT254" s="213"/>
      <c r="AU254" s="213"/>
      <c r="AV254" s="213"/>
      <c r="AW254" s="213"/>
      <c r="AX254" s="213"/>
      <c r="AY254" s="213"/>
      <c r="AZ254" s="213"/>
      <c r="BA254" s="213"/>
      <c r="BB254" s="213"/>
      <c r="BC254" s="214"/>
      <c r="BD254" s="312"/>
      <c r="BE254" s="313"/>
      <c r="BF254" s="313"/>
      <c r="BG254" s="313"/>
      <c r="BH254" s="313"/>
      <c r="BI254" s="313"/>
      <c r="BJ254" s="313"/>
      <c r="BK254" s="313"/>
      <c r="BL254" s="313"/>
      <c r="BM254" s="313"/>
      <c r="BN254" s="313"/>
      <c r="BO254" s="313"/>
      <c r="BP254" s="313"/>
      <c r="BQ254" s="313"/>
      <c r="BR254" s="313"/>
      <c r="BS254" s="314"/>
      <c r="BT254" s="215"/>
      <c r="BU254" s="216"/>
      <c r="BV254" s="216"/>
      <c r="BW254" s="216"/>
      <c r="BX254" s="216"/>
      <c r="BY254" s="216"/>
      <c r="BZ254" s="216"/>
      <c r="CA254" s="216"/>
      <c r="CB254" s="216"/>
      <c r="CC254" s="216"/>
      <c r="CD254" s="216"/>
      <c r="CE254" s="216"/>
      <c r="CF254" s="216"/>
      <c r="CG254" s="216"/>
      <c r="CH254" s="216"/>
      <c r="CI254" s="217"/>
      <c r="CJ254" s="315"/>
      <c r="CK254" s="316"/>
      <c r="CL254" s="316"/>
      <c r="CM254" s="316"/>
      <c r="CN254" s="316"/>
      <c r="CO254" s="316"/>
      <c r="CP254" s="316"/>
      <c r="CQ254" s="316"/>
      <c r="CR254" s="316"/>
      <c r="CS254" s="316"/>
      <c r="CT254" s="316"/>
      <c r="CU254" s="316"/>
      <c r="CV254" s="316"/>
      <c r="CW254" s="316"/>
      <c r="CX254" s="316"/>
      <c r="CY254" s="316"/>
      <c r="CZ254" s="316"/>
      <c r="DA254" s="317"/>
    </row>
    <row r="255" spans="1:105" s="115" customFormat="1" ht="15" customHeight="1">
      <c r="A255" s="318"/>
      <c r="B255" s="319"/>
      <c r="C255" s="319"/>
      <c r="D255" s="319"/>
      <c r="E255" s="319"/>
      <c r="F255" s="319"/>
      <c r="G255" s="320"/>
      <c r="H255" s="321" t="s">
        <v>336</v>
      </c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2"/>
      <c r="AU255" s="182"/>
      <c r="AV255" s="182"/>
      <c r="AW255" s="182"/>
      <c r="AX255" s="182"/>
      <c r="AY255" s="182"/>
      <c r="AZ255" s="182"/>
      <c r="BA255" s="182"/>
      <c r="BB255" s="182"/>
      <c r="BC255" s="183"/>
      <c r="BD255" s="322"/>
      <c r="BE255" s="323"/>
      <c r="BF255" s="323"/>
      <c r="BG255" s="323"/>
      <c r="BH255" s="323"/>
      <c r="BI255" s="323"/>
      <c r="BJ255" s="323"/>
      <c r="BK255" s="323"/>
      <c r="BL255" s="323"/>
      <c r="BM255" s="323"/>
      <c r="BN255" s="323"/>
      <c r="BO255" s="323"/>
      <c r="BP255" s="323"/>
      <c r="BQ255" s="323"/>
      <c r="BR255" s="323"/>
      <c r="BS255" s="324"/>
      <c r="BT255" s="322" t="s">
        <v>293</v>
      </c>
      <c r="BU255" s="323"/>
      <c r="BV255" s="323"/>
      <c r="BW255" s="323"/>
      <c r="BX255" s="323"/>
      <c r="BY255" s="323"/>
      <c r="BZ255" s="323"/>
      <c r="CA255" s="323"/>
      <c r="CB255" s="323"/>
      <c r="CC255" s="323"/>
      <c r="CD255" s="323"/>
      <c r="CE255" s="323"/>
      <c r="CF255" s="323"/>
      <c r="CG255" s="323"/>
      <c r="CH255" s="323"/>
      <c r="CI255" s="324"/>
      <c r="CJ255" s="325">
        <f>SUM(CJ247:DA254)</f>
        <v>78000</v>
      </c>
      <c r="CK255" s="326"/>
      <c r="CL255" s="326"/>
      <c r="CM255" s="326"/>
      <c r="CN255" s="326"/>
      <c r="CO255" s="326"/>
      <c r="CP255" s="326"/>
      <c r="CQ255" s="326"/>
      <c r="CR255" s="326"/>
      <c r="CS255" s="326"/>
      <c r="CT255" s="326"/>
      <c r="CU255" s="326"/>
      <c r="CV255" s="326"/>
      <c r="CW255" s="326"/>
      <c r="CX255" s="326"/>
      <c r="CY255" s="326"/>
      <c r="CZ255" s="326"/>
      <c r="DA255" s="327"/>
    </row>
    <row r="257" spans="1:105" s="151" customFormat="1" ht="17.25" customHeight="1">
      <c r="A257" s="205" t="s">
        <v>488</v>
      </c>
      <c r="B257" s="205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5"/>
      <c r="AA257" s="205"/>
      <c r="AB257" s="205"/>
      <c r="AC257" s="205"/>
      <c r="AD257" s="205"/>
      <c r="AE257" s="205"/>
      <c r="AF257" s="205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5"/>
      <c r="AY257" s="205"/>
      <c r="AZ257" s="205"/>
      <c r="BA257" s="205"/>
      <c r="BB257" s="205"/>
      <c r="BC257" s="205"/>
      <c r="BD257" s="205"/>
      <c r="BE257" s="205"/>
      <c r="BF257" s="205"/>
      <c r="BG257" s="205"/>
      <c r="BH257" s="205"/>
      <c r="BI257" s="205"/>
      <c r="BJ257" s="205"/>
      <c r="BK257" s="205"/>
      <c r="BL257" s="205"/>
      <c r="BM257" s="205"/>
      <c r="BN257" s="205"/>
      <c r="BO257" s="205"/>
      <c r="BP257" s="205"/>
      <c r="BQ257" s="205"/>
      <c r="BR257" s="205"/>
      <c r="BS257" s="205"/>
      <c r="BT257" s="205"/>
      <c r="BU257" s="205"/>
      <c r="BV257" s="205"/>
      <c r="BW257" s="205"/>
      <c r="BX257" s="205"/>
      <c r="BY257" s="205"/>
      <c r="BZ257" s="205"/>
      <c r="CA257" s="205"/>
      <c r="CB257" s="205"/>
      <c r="CC257" s="205"/>
      <c r="CD257" s="205"/>
      <c r="CE257" s="205"/>
      <c r="CF257" s="205"/>
      <c r="CG257" s="205"/>
      <c r="CH257" s="205"/>
      <c r="CI257" s="205"/>
      <c r="CJ257" s="205"/>
      <c r="CK257" s="205"/>
      <c r="CL257" s="205"/>
      <c r="CM257" s="205"/>
      <c r="CN257" s="205"/>
      <c r="CO257" s="205"/>
      <c r="CP257" s="205"/>
      <c r="CQ257" s="205"/>
      <c r="CR257" s="205"/>
      <c r="CS257" s="205"/>
      <c r="CT257" s="205"/>
      <c r="CU257" s="205"/>
      <c r="CV257" s="205"/>
      <c r="CW257" s="205"/>
      <c r="CX257" s="205"/>
      <c r="CY257" s="205"/>
      <c r="CZ257" s="205"/>
      <c r="DA257" s="205"/>
    </row>
    <row r="258" spans="1:105" s="109" customFormat="1" ht="10.5" customHeight="1"/>
    <row r="259" spans="1:105" s="153" customFormat="1" ht="30" customHeight="1">
      <c r="A259" s="234" t="s">
        <v>329</v>
      </c>
      <c r="B259" s="235"/>
      <c r="C259" s="235"/>
      <c r="D259" s="235"/>
      <c r="E259" s="235"/>
      <c r="F259" s="235"/>
      <c r="G259" s="236"/>
      <c r="H259" s="234" t="s">
        <v>385</v>
      </c>
      <c r="I259" s="235"/>
      <c r="J259" s="235"/>
      <c r="K259" s="235"/>
      <c r="L259" s="235"/>
      <c r="M259" s="235"/>
      <c r="N259" s="235"/>
      <c r="O259" s="235"/>
      <c r="P259" s="235"/>
      <c r="Q259" s="235"/>
      <c r="R259" s="235"/>
      <c r="S259" s="235"/>
      <c r="T259" s="235"/>
      <c r="U259" s="235"/>
      <c r="V259" s="235"/>
      <c r="W259" s="235"/>
      <c r="X259" s="235"/>
      <c r="Y259" s="235"/>
      <c r="Z259" s="235"/>
      <c r="AA259" s="235"/>
      <c r="AB259" s="235"/>
      <c r="AC259" s="235"/>
      <c r="AD259" s="235"/>
      <c r="AE259" s="235"/>
      <c r="AF259" s="235"/>
      <c r="AG259" s="235"/>
      <c r="AH259" s="235"/>
      <c r="AI259" s="235"/>
      <c r="AJ259" s="235"/>
      <c r="AK259" s="235"/>
      <c r="AL259" s="235"/>
      <c r="AM259" s="235"/>
      <c r="AN259" s="235"/>
      <c r="AO259" s="235"/>
      <c r="AP259" s="235"/>
      <c r="AQ259" s="235"/>
      <c r="AR259" s="235"/>
      <c r="AS259" s="235"/>
      <c r="AT259" s="235"/>
      <c r="AU259" s="235"/>
      <c r="AV259" s="235"/>
      <c r="AW259" s="235"/>
      <c r="AX259" s="235"/>
      <c r="AY259" s="235"/>
      <c r="AZ259" s="235"/>
      <c r="BA259" s="235"/>
      <c r="BB259" s="235"/>
      <c r="BC259" s="236"/>
      <c r="BD259" s="234" t="s">
        <v>418</v>
      </c>
      <c r="BE259" s="235"/>
      <c r="BF259" s="235"/>
      <c r="BG259" s="235"/>
      <c r="BH259" s="235"/>
      <c r="BI259" s="235"/>
      <c r="BJ259" s="235"/>
      <c r="BK259" s="235"/>
      <c r="BL259" s="235"/>
      <c r="BM259" s="235"/>
      <c r="BN259" s="235"/>
      <c r="BO259" s="235"/>
      <c r="BP259" s="235"/>
      <c r="BQ259" s="235"/>
      <c r="BR259" s="235"/>
      <c r="BS259" s="236"/>
      <c r="BT259" s="234" t="s">
        <v>428</v>
      </c>
      <c r="BU259" s="235"/>
      <c r="BV259" s="235"/>
      <c r="BW259" s="235"/>
      <c r="BX259" s="235"/>
      <c r="BY259" s="235"/>
      <c r="BZ259" s="235"/>
      <c r="CA259" s="235"/>
      <c r="CB259" s="235"/>
      <c r="CC259" s="235"/>
      <c r="CD259" s="235"/>
      <c r="CE259" s="235"/>
      <c r="CF259" s="235"/>
      <c r="CG259" s="235"/>
      <c r="CH259" s="235"/>
      <c r="CI259" s="236"/>
      <c r="CJ259" s="234" t="s">
        <v>429</v>
      </c>
      <c r="CK259" s="235"/>
      <c r="CL259" s="235"/>
      <c r="CM259" s="235"/>
      <c r="CN259" s="235"/>
      <c r="CO259" s="235"/>
      <c r="CP259" s="235"/>
      <c r="CQ259" s="235"/>
      <c r="CR259" s="235"/>
      <c r="CS259" s="235"/>
      <c r="CT259" s="235"/>
      <c r="CU259" s="235"/>
      <c r="CV259" s="235"/>
      <c r="CW259" s="235"/>
      <c r="CX259" s="235"/>
      <c r="CY259" s="235"/>
      <c r="CZ259" s="235"/>
      <c r="DA259" s="236"/>
    </row>
    <row r="260" spans="1:105" s="114" customFormat="1" ht="12.75" customHeight="1">
      <c r="A260" s="186"/>
      <c r="B260" s="187"/>
      <c r="C260" s="187"/>
      <c r="D260" s="187"/>
      <c r="E260" s="187"/>
      <c r="F260" s="187"/>
      <c r="G260" s="188"/>
      <c r="H260" s="186">
        <v>1</v>
      </c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7"/>
      <c r="AT260" s="187"/>
      <c r="AU260" s="187"/>
      <c r="AV260" s="187"/>
      <c r="AW260" s="187"/>
      <c r="AX260" s="187"/>
      <c r="AY260" s="187"/>
      <c r="AZ260" s="187"/>
      <c r="BA260" s="187"/>
      <c r="BB260" s="187"/>
      <c r="BC260" s="188"/>
      <c r="BD260" s="186">
        <v>2</v>
      </c>
      <c r="BE260" s="187"/>
      <c r="BF260" s="187"/>
      <c r="BG260" s="187"/>
      <c r="BH260" s="187"/>
      <c r="BI260" s="187"/>
      <c r="BJ260" s="187"/>
      <c r="BK260" s="187"/>
      <c r="BL260" s="187"/>
      <c r="BM260" s="187"/>
      <c r="BN260" s="187"/>
      <c r="BO260" s="187"/>
      <c r="BP260" s="187"/>
      <c r="BQ260" s="187"/>
      <c r="BR260" s="187"/>
      <c r="BS260" s="188"/>
      <c r="BT260" s="186">
        <v>3</v>
      </c>
      <c r="BU260" s="187"/>
      <c r="BV260" s="187"/>
      <c r="BW260" s="187"/>
      <c r="BX260" s="187"/>
      <c r="BY260" s="187"/>
      <c r="BZ260" s="187"/>
      <c r="CA260" s="187"/>
      <c r="CB260" s="187"/>
      <c r="CC260" s="187"/>
      <c r="CD260" s="187"/>
      <c r="CE260" s="187"/>
      <c r="CF260" s="187"/>
      <c r="CG260" s="187"/>
      <c r="CH260" s="187"/>
      <c r="CI260" s="188"/>
      <c r="CJ260" s="186">
        <v>4</v>
      </c>
      <c r="CK260" s="187"/>
      <c r="CL260" s="187"/>
      <c r="CM260" s="187"/>
      <c r="CN260" s="187"/>
      <c r="CO260" s="187"/>
      <c r="CP260" s="187"/>
      <c r="CQ260" s="187"/>
      <c r="CR260" s="187"/>
      <c r="CS260" s="187"/>
      <c r="CT260" s="187"/>
      <c r="CU260" s="187"/>
      <c r="CV260" s="187"/>
      <c r="CW260" s="187"/>
      <c r="CX260" s="187"/>
      <c r="CY260" s="187"/>
      <c r="CZ260" s="187"/>
      <c r="DA260" s="188"/>
    </row>
    <row r="261" spans="1:105" s="115" customFormat="1" ht="22.5" customHeight="1">
      <c r="A261" s="209" t="s">
        <v>141</v>
      </c>
      <c r="B261" s="210"/>
      <c r="C261" s="210"/>
      <c r="D261" s="210"/>
      <c r="E261" s="210"/>
      <c r="F261" s="210"/>
      <c r="G261" s="211"/>
      <c r="H261" s="193" t="s">
        <v>477</v>
      </c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3"/>
      <c r="AT261" s="193"/>
      <c r="AU261" s="193"/>
      <c r="AV261" s="193"/>
      <c r="AW261" s="193"/>
      <c r="AX261" s="193"/>
      <c r="AY261" s="193"/>
      <c r="AZ261" s="193"/>
      <c r="BA261" s="193"/>
      <c r="BB261" s="193"/>
      <c r="BC261" s="193"/>
      <c r="BD261" s="215">
        <v>15</v>
      </c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7"/>
      <c r="BT261" s="215">
        <v>250</v>
      </c>
      <c r="BU261" s="216"/>
      <c r="BV261" s="216"/>
      <c r="BW261" s="216"/>
      <c r="BX261" s="216"/>
      <c r="BY261" s="216"/>
      <c r="BZ261" s="216"/>
      <c r="CA261" s="216"/>
      <c r="CB261" s="216"/>
      <c r="CC261" s="216"/>
      <c r="CD261" s="216"/>
      <c r="CE261" s="216"/>
      <c r="CF261" s="216"/>
      <c r="CG261" s="216"/>
      <c r="CH261" s="216"/>
      <c r="CI261" s="217"/>
      <c r="CJ261" s="215">
        <v>12496</v>
      </c>
      <c r="CK261" s="216"/>
      <c r="CL261" s="216"/>
      <c r="CM261" s="216"/>
      <c r="CN261" s="216"/>
      <c r="CO261" s="216"/>
      <c r="CP261" s="216"/>
      <c r="CQ261" s="216"/>
      <c r="CR261" s="216"/>
      <c r="CS261" s="216"/>
      <c r="CT261" s="216"/>
      <c r="CU261" s="216"/>
      <c r="CV261" s="216"/>
      <c r="CW261" s="216"/>
      <c r="CX261" s="216"/>
      <c r="CY261" s="216"/>
      <c r="CZ261" s="216"/>
      <c r="DA261" s="217"/>
    </row>
    <row r="262" spans="1:105" s="115" customFormat="1" ht="15" customHeight="1">
      <c r="A262" s="209" t="s">
        <v>116</v>
      </c>
      <c r="B262" s="210"/>
      <c r="C262" s="210"/>
      <c r="D262" s="210"/>
      <c r="E262" s="210"/>
      <c r="F262" s="210"/>
      <c r="G262" s="211"/>
      <c r="H262" s="193" t="s">
        <v>474</v>
      </c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3"/>
      <c r="AT262" s="193"/>
      <c r="AU262" s="193"/>
      <c r="AV262" s="193"/>
      <c r="AW262" s="193"/>
      <c r="AX262" s="193"/>
      <c r="AY262" s="193"/>
      <c r="AZ262" s="193"/>
      <c r="BA262" s="193"/>
      <c r="BB262" s="193"/>
      <c r="BC262" s="193"/>
      <c r="BD262" s="215">
        <v>2</v>
      </c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7"/>
      <c r="BT262" s="215">
        <v>390</v>
      </c>
      <c r="BU262" s="216"/>
      <c r="BV262" s="216"/>
      <c r="BW262" s="216"/>
      <c r="BX262" s="216"/>
      <c r="BY262" s="216"/>
      <c r="BZ262" s="216"/>
      <c r="CA262" s="216"/>
      <c r="CB262" s="216"/>
      <c r="CC262" s="216"/>
      <c r="CD262" s="216"/>
      <c r="CE262" s="216"/>
      <c r="CF262" s="216"/>
      <c r="CG262" s="216"/>
      <c r="CH262" s="216"/>
      <c r="CI262" s="217"/>
      <c r="CJ262" s="215">
        <v>780</v>
      </c>
      <c r="CK262" s="216"/>
      <c r="CL262" s="216"/>
      <c r="CM262" s="216"/>
      <c r="CN262" s="216"/>
      <c r="CO262" s="216"/>
      <c r="CP262" s="216"/>
      <c r="CQ262" s="216"/>
      <c r="CR262" s="216"/>
      <c r="CS262" s="216"/>
      <c r="CT262" s="216"/>
      <c r="CU262" s="216"/>
      <c r="CV262" s="216"/>
      <c r="CW262" s="216"/>
      <c r="CX262" s="216"/>
      <c r="CY262" s="216"/>
      <c r="CZ262" s="216"/>
      <c r="DA262" s="217"/>
    </row>
    <row r="263" spans="1:105" s="115" customFormat="1" ht="15" customHeight="1">
      <c r="A263" s="192" t="s">
        <v>142</v>
      </c>
      <c r="B263" s="192"/>
      <c r="C263" s="192"/>
      <c r="D263" s="192"/>
      <c r="E263" s="192"/>
      <c r="F263" s="192"/>
      <c r="G263" s="192"/>
      <c r="H263" s="193" t="s">
        <v>475</v>
      </c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3"/>
      <c r="AT263" s="193"/>
      <c r="AU263" s="193"/>
      <c r="AV263" s="193"/>
      <c r="AW263" s="193"/>
      <c r="AX263" s="193"/>
      <c r="AY263" s="193"/>
      <c r="AZ263" s="193"/>
      <c r="BA263" s="193"/>
      <c r="BB263" s="193"/>
      <c r="BC263" s="193"/>
      <c r="BD263" s="195"/>
      <c r="BE263" s="195"/>
      <c r="BF263" s="195"/>
      <c r="BG263" s="195"/>
      <c r="BH263" s="195"/>
      <c r="BI263" s="195"/>
      <c r="BJ263" s="195"/>
      <c r="BK263" s="195"/>
      <c r="BL263" s="195"/>
      <c r="BM263" s="195"/>
      <c r="BN263" s="195"/>
      <c r="BO263" s="195"/>
      <c r="BP263" s="195"/>
      <c r="BQ263" s="195"/>
      <c r="BR263" s="195"/>
      <c r="BS263" s="195"/>
      <c r="BT263" s="195"/>
      <c r="BU263" s="195"/>
      <c r="BV263" s="195"/>
      <c r="BW263" s="195"/>
      <c r="BX263" s="195"/>
      <c r="BY263" s="195"/>
      <c r="BZ263" s="195"/>
      <c r="CA263" s="195"/>
      <c r="CB263" s="195"/>
      <c r="CC263" s="195"/>
      <c r="CD263" s="195"/>
      <c r="CE263" s="195"/>
      <c r="CF263" s="195"/>
      <c r="CG263" s="195"/>
      <c r="CH263" s="195"/>
      <c r="CI263" s="195"/>
      <c r="CJ263" s="195"/>
      <c r="CK263" s="195"/>
      <c r="CL263" s="195"/>
      <c r="CM263" s="195"/>
      <c r="CN263" s="195"/>
      <c r="CO263" s="195"/>
      <c r="CP263" s="195"/>
      <c r="CQ263" s="195"/>
      <c r="CR263" s="195"/>
      <c r="CS263" s="195"/>
      <c r="CT263" s="195"/>
      <c r="CU263" s="195"/>
      <c r="CV263" s="195"/>
      <c r="CW263" s="195"/>
      <c r="CX263" s="195"/>
      <c r="CY263" s="195"/>
      <c r="CZ263" s="195"/>
      <c r="DA263" s="195"/>
    </row>
    <row r="264" spans="1:105" s="115" customFormat="1" ht="15" customHeight="1">
      <c r="A264" s="192" t="s">
        <v>117</v>
      </c>
      <c r="B264" s="192"/>
      <c r="C264" s="192"/>
      <c r="D264" s="192"/>
      <c r="E264" s="192"/>
      <c r="F264" s="192"/>
      <c r="G264" s="192"/>
      <c r="H264" s="193" t="s">
        <v>476</v>
      </c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  <c r="AT264" s="193"/>
      <c r="AU264" s="193"/>
      <c r="AV264" s="193"/>
      <c r="AW264" s="193"/>
      <c r="AX264" s="193"/>
      <c r="AY264" s="193"/>
      <c r="AZ264" s="193"/>
      <c r="BA264" s="193"/>
      <c r="BB264" s="193"/>
      <c r="BC264" s="193"/>
      <c r="BD264" s="195"/>
      <c r="BE264" s="195"/>
      <c r="BF264" s="195"/>
      <c r="BG264" s="195"/>
      <c r="BH264" s="195"/>
      <c r="BI264" s="195"/>
      <c r="BJ264" s="195"/>
      <c r="BK264" s="195"/>
      <c r="BL264" s="195"/>
      <c r="BM264" s="195"/>
      <c r="BN264" s="195"/>
      <c r="BO264" s="195"/>
      <c r="BP264" s="195"/>
      <c r="BQ264" s="195"/>
      <c r="BR264" s="195"/>
      <c r="BS264" s="195"/>
      <c r="BT264" s="195"/>
      <c r="BU264" s="195"/>
      <c r="BV264" s="195"/>
      <c r="BW264" s="195"/>
      <c r="BX264" s="195"/>
      <c r="BY264" s="195"/>
      <c r="BZ264" s="195"/>
      <c r="CA264" s="195"/>
      <c r="CB264" s="195"/>
      <c r="CC264" s="195"/>
      <c r="CD264" s="195"/>
      <c r="CE264" s="195"/>
      <c r="CF264" s="195"/>
      <c r="CG264" s="195"/>
      <c r="CH264" s="195"/>
      <c r="CI264" s="195"/>
      <c r="CJ264" s="195"/>
      <c r="CK264" s="195"/>
      <c r="CL264" s="195"/>
      <c r="CM264" s="195"/>
      <c r="CN264" s="195"/>
      <c r="CO264" s="195"/>
      <c r="CP264" s="195"/>
      <c r="CQ264" s="195"/>
      <c r="CR264" s="195"/>
      <c r="CS264" s="195"/>
      <c r="CT264" s="195"/>
      <c r="CU264" s="195"/>
      <c r="CV264" s="195"/>
      <c r="CW264" s="195"/>
      <c r="CX264" s="195"/>
      <c r="CY264" s="195"/>
      <c r="CZ264" s="195"/>
      <c r="DA264" s="195"/>
    </row>
    <row r="265" spans="1:105" s="115" customFormat="1" ht="15" customHeight="1">
      <c r="A265" s="192" t="s">
        <v>467</v>
      </c>
      <c r="B265" s="192"/>
      <c r="C265" s="192"/>
      <c r="D265" s="192"/>
      <c r="E265" s="192"/>
      <c r="F265" s="192"/>
      <c r="G265" s="192"/>
      <c r="H265" s="199" t="s">
        <v>478</v>
      </c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  <c r="AO265" s="199"/>
      <c r="AP265" s="199"/>
      <c r="AQ265" s="199"/>
      <c r="AR265" s="199"/>
      <c r="AS265" s="199"/>
      <c r="AT265" s="199"/>
      <c r="AU265" s="199"/>
      <c r="AV265" s="199"/>
      <c r="AW265" s="199"/>
      <c r="AX265" s="199"/>
      <c r="AY265" s="199"/>
      <c r="AZ265" s="199"/>
      <c r="BA265" s="199"/>
      <c r="BB265" s="199"/>
      <c r="BC265" s="200"/>
      <c r="BD265" s="195"/>
      <c r="BE265" s="195"/>
      <c r="BF265" s="195"/>
      <c r="BG265" s="195"/>
      <c r="BH265" s="195"/>
      <c r="BI265" s="195"/>
      <c r="BJ265" s="195"/>
      <c r="BK265" s="195"/>
      <c r="BL265" s="195"/>
      <c r="BM265" s="195"/>
      <c r="BN265" s="195"/>
      <c r="BO265" s="195"/>
      <c r="BP265" s="195"/>
      <c r="BQ265" s="195"/>
      <c r="BR265" s="195"/>
      <c r="BS265" s="195"/>
      <c r="BT265" s="195"/>
      <c r="BU265" s="195"/>
      <c r="BV265" s="195"/>
      <c r="BW265" s="195"/>
      <c r="BX265" s="195"/>
      <c r="BY265" s="195"/>
      <c r="BZ265" s="195"/>
      <c r="CA265" s="195"/>
      <c r="CB265" s="195"/>
      <c r="CC265" s="195"/>
      <c r="CD265" s="195"/>
      <c r="CE265" s="195"/>
      <c r="CF265" s="195"/>
      <c r="CG265" s="195"/>
      <c r="CH265" s="195"/>
      <c r="CI265" s="195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</row>
    <row r="266" spans="1:105" s="115" customFormat="1" ht="15" customHeight="1">
      <c r="A266" s="192" t="s">
        <v>522</v>
      </c>
      <c r="B266" s="192"/>
      <c r="C266" s="192"/>
      <c r="D266" s="192"/>
      <c r="E266" s="192"/>
      <c r="F266" s="192"/>
      <c r="G266" s="192"/>
      <c r="H266" s="193" t="s">
        <v>479</v>
      </c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193"/>
      <c r="AT266" s="193"/>
      <c r="AU266" s="193"/>
      <c r="AV266" s="193"/>
      <c r="AW266" s="193"/>
      <c r="AX266" s="193"/>
      <c r="AY266" s="193"/>
      <c r="AZ266" s="193"/>
      <c r="BA266" s="193"/>
      <c r="BB266" s="193"/>
      <c r="BC266" s="193"/>
      <c r="BD266" s="194"/>
      <c r="BE266" s="194"/>
      <c r="BF266" s="194"/>
      <c r="BG266" s="194"/>
      <c r="BH266" s="194"/>
      <c r="BI266" s="194"/>
      <c r="BJ266" s="194"/>
      <c r="BK266" s="194"/>
      <c r="BL266" s="194"/>
      <c r="BM266" s="194"/>
      <c r="BN266" s="194"/>
      <c r="BO266" s="194"/>
      <c r="BP266" s="194"/>
      <c r="BQ266" s="194"/>
      <c r="BR266" s="194"/>
      <c r="BS266" s="194"/>
      <c r="BT266" s="195"/>
      <c r="BU266" s="195"/>
      <c r="BV266" s="195"/>
      <c r="BW266" s="195"/>
      <c r="BX266" s="195"/>
      <c r="BY266" s="195"/>
      <c r="BZ266" s="195"/>
      <c r="CA266" s="195"/>
      <c r="CB266" s="195"/>
      <c r="CC266" s="195"/>
      <c r="CD266" s="195"/>
      <c r="CE266" s="195"/>
      <c r="CF266" s="195"/>
      <c r="CG266" s="195"/>
      <c r="CH266" s="195"/>
      <c r="CI266" s="195"/>
      <c r="CJ266" s="195"/>
      <c r="CK266" s="195"/>
      <c r="CL266" s="195"/>
      <c r="CM266" s="195"/>
      <c r="CN266" s="195"/>
      <c r="CO266" s="195"/>
      <c r="CP266" s="195"/>
      <c r="CQ266" s="195"/>
      <c r="CR266" s="195"/>
      <c r="CS266" s="195"/>
      <c r="CT266" s="195"/>
      <c r="CU266" s="195"/>
      <c r="CV266" s="195"/>
      <c r="CW266" s="195"/>
      <c r="CX266" s="195"/>
      <c r="CY266" s="195"/>
      <c r="CZ266" s="195"/>
      <c r="DA266" s="195"/>
    </row>
    <row r="267" spans="1:105" s="115" customFormat="1" ht="24" customHeight="1">
      <c r="A267" s="192" t="s">
        <v>523</v>
      </c>
      <c r="B267" s="192"/>
      <c r="C267" s="192"/>
      <c r="D267" s="192"/>
      <c r="E267" s="192"/>
      <c r="F267" s="192"/>
      <c r="G267" s="192"/>
      <c r="H267" s="193" t="s">
        <v>480</v>
      </c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  <c r="AT267" s="193"/>
      <c r="AU267" s="193"/>
      <c r="AV267" s="193"/>
      <c r="AW267" s="193"/>
      <c r="AX267" s="193"/>
      <c r="AY267" s="193"/>
      <c r="AZ267" s="193"/>
      <c r="BA267" s="193"/>
      <c r="BB267" s="193"/>
      <c r="BC267" s="193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4"/>
      <c r="BQ267" s="194"/>
      <c r="BR267" s="194"/>
      <c r="BS267" s="194"/>
      <c r="BT267" s="195"/>
      <c r="BU267" s="195"/>
      <c r="BV267" s="195"/>
      <c r="BW267" s="195"/>
      <c r="BX267" s="195"/>
      <c r="BY267" s="195"/>
      <c r="BZ267" s="195"/>
      <c r="CA267" s="195"/>
      <c r="CB267" s="195"/>
      <c r="CC267" s="195"/>
      <c r="CD267" s="195"/>
      <c r="CE267" s="195"/>
      <c r="CF267" s="195"/>
      <c r="CG267" s="195"/>
      <c r="CH267" s="195"/>
      <c r="CI267" s="195"/>
      <c r="CJ267" s="198"/>
      <c r="CK267" s="198"/>
      <c r="CL267" s="198"/>
      <c r="CM267" s="198"/>
      <c r="CN267" s="198"/>
      <c r="CO267" s="198"/>
      <c r="CP267" s="198"/>
      <c r="CQ267" s="198"/>
      <c r="CR267" s="198"/>
      <c r="CS267" s="198"/>
      <c r="CT267" s="198"/>
      <c r="CU267" s="198"/>
      <c r="CV267" s="198"/>
      <c r="CW267" s="198"/>
      <c r="CX267" s="198"/>
      <c r="CY267" s="198"/>
      <c r="CZ267" s="198"/>
      <c r="DA267" s="198"/>
    </row>
    <row r="268" spans="1:105" s="115" customFormat="1" ht="15" customHeight="1">
      <c r="A268" s="192" t="s">
        <v>524</v>
      </c>
      <c r="B268" s="192"/>
      <c r="C268" s="192"/>
      <c r="D268" s="192"/>
      <c r="E268" s="192"/>
      <c r="F268" s="192"/>
      <c r="G268" s="192"/>
      <c r="H268" s="193" t="s">
        <v>481</v>
      </c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  <c r="AZ268" s="193"/>
      <c r="BA268" s="193"/>
      <c r="BB268" s="193"/>
      <c r="BC268" s="193"/>
      <c r="BD268" s="194">
        <v>30</v>
      </c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4"/>
      <c r="BQ268" s="194"/>
      <c r="BR268" s="194"/>
      <c r="BS268" s="194"/>
      <c r="BT268" s="195">
        <v>37</v>
      </c>
      <c r="BU268" s="195"/>
      <c r="BV268" s="195"/>
      <c r="BW268" s="195"/>
      <c r="BX268" s="195"/>
      <c r="BY268" s="195"/>
      <c r="BZ268" s="195"/>
      <c r="CA268" s="195"/>
      <c r="CB268" s="195"/>
      <c r="CC268" s="195"/>
      <c r="CD268" s="195"/>
      <c r="CE268" s="195"/>
      <c r="CF268" s="195"/>
      <c r="CG268" s="195"/>
      <c r="CH268" s="195"/>
      <c r="CI268" s="195"/>
      <c r="CJ268" s="195">
        <v>953</v>
      </c>
      <c r="CK268" s="195"/>
      <c r="CL268" s="195"/>
      <c r="CM268" s="195"/>
      <c r="CN268" s="195"/>
      <c r="CO268" s="195"/>
      <c r="CP268" s="195"/>
      <c r="CQ268" s="195"/>
      <c r="CR268" s="195"/>
      <c r="CS268" s="195"/>
      <c r="CT268" s="195"/>
      <c r="CU268" s="195"/>
      <c r="CV268" s="195"/>
      <c r="CW268" s="195"/>
      <c r="CX268" s="195"/>
      <c r="CY268" s="195"/>
      <c r="CZ268" s="195"/>
      <c r="DA268" s="195"/>
    </row>
    <row r="269" spans="1:105" s="115" customFormat="1" ht="15" customHeight="1">
      <c r="A269" s="192"/>
      <c r="B269" s="192"/>
      <c r="C269" s="192"/>
      <c r="D269" s="192"/>
      <c r="E269" s="192"/>
      <c r="F269" s="192"/>
      <c r="G269" s="192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  <c r="AZ269" s="193"/>
      <c r="BA269" s="193"/>
      <c r="BB269" s="193"/>
      <c r="BC269" s="193"/>
      <c r="BD269" s="194"/>
      <c r="BE269" s="194"/>
      <c r="BF269" s="194"/>
      <c r="BG269" s="194"/>
      <c r="BH269" s="194"/>
      <c r="BI269" s="194"/>
      <c r="BJ269" s="194"/>
      <c r="BK269" s="194"/>
      <c r="BL269" s="194"/>
      <c r="BM269" s="194"/>
      <c r="BN269" s="194"/>
      <c r="BO269" s="194"/>
      <c r="BP269" s="194"/>
      <c r="BQ269" s="194"/>
      <c r="BR269" s="194"/>
      <c r="BS269" s="194"/>
      <c r="BT269" s="195"/>
      <c r="BU269" s="195"/>
      <c r="BV269" s="195"/>
      <c r="BW269" s="195"/>
      <c r="BX269" s="195"/>
      <c r="BY269" s="195"/>
      <c r="BZ269" s="195"/>
      <c r="CA269" s="195"/>
      <c r="CB269" s="195"/>
      <c r="CC269" s="195"/>
      <c r="CD269" s="195"/>
      <c r="CE269" s="195"/>
      <c r="CF269" s="195"/>
      <c r="CG269" s="195"/>
      <c r="CH269" s="195"/>
      <c r="CI269" s="195"/>
      <c r="CJ269" s="195"/>
      <c r="CK269" s="195"/>
      <c r="CL269" s="195"/>
      <c r="CM269" s="195"/>
      <c r="CN269" s="195"/>
      <c r="CO269" s="195"/>
      <c r="CP269" s="195"/>
      <c r="CQ269" s="195"/>
      <c r="CR269" s="195"/>
      <c r="CS269" s="195"/>
      <c r="CT269" s="195"/>
      <c r="CU269" s="195"/>
      <c r="CV269" s="195"/>
      <c r="CW269" s="195"/>
      <c r="CX269" s="195"/>
      <c r="CY269" s="195"/>
      <c r="CZ269" s="195"/>
      <c r="DA269" s="195"/>
    </row>
    <row r="270" spans="1:105" s="115" customFormat="1" ht="15" customHeight="1">
      <c r="A270" s="192"/>
      <c r="B270" s="192"/>
      <c r="C270" s="192"/>
      <c r="D270" s="192"/>
      <c r="E270" s="192"/>
      <c r="F270" s="192"/>
      <c r="G270" s="192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3"/>
      <c r="AT270" s="193"/>
      <c r="AU270" s="193"/>
      <c r="AV270" s="193"/>
      <c r="AW270" s="193"/>
      <c r="AX270" s="193"/>
      <c r="AY270" s="193"/>
      <c r="AZ270" s="193"/>
      <c r="BA270" s="193"/>
      <c r="BB270" s="193"/>
      <c r="BC270" s="193"/>
      <c r="BD270" s="194"/>
      <c r="BE270" s="194"/>
      <c r="BF270" s="194"/>
      <c r="BG270" s="194"/>
      <c r="BH270" s="194"/>
      <c r="BI270" s="194"/>
      <c r="BJ270" s="194"/>
      <c r="BK270" s="194"/>
      <c r="BL270" s="194"/>
      <c r="BM270" s="194"/>
      <c r="BN270" s="194"/>
      <c r="BO270" s="194"/>
      <c r="BP270" s="194"/>
      <c r="BQ270" s="194"/>
      <c r="BR270" s="194"/>
      <c r="BS270" s="194"/>
      <c r="BT270" s="195"/>
      <c r="BU270" s="195"/>
      <c r="BV270" s="195"/>
      <c r="BW270" s="195"/>
      <c r="BX270" s="195"/>
      <c r="BY270" s="195"/>
      <c r="BZ270" s="195"/>
      <c r="CA270" s="195"/>
      <c r="CB270" s="195"/>
      <c r="CC270" s="195"/>
      <c r="CD270" s="195"/>
      <c r="CE270" s="195"/>
      <c r="CF270" s="195"/>
      <c r="CG270" s="195"/>
      <c r="CH270" s="195"/>
      <c r="CI270" s="195"/>
      <c r="CJ270" s="195"/>
      <c r="CK270" s="195"/>
      <c r="CL270" s="195"/>
      <c r="CM270" s="195"/>
      <c r="CN270" s="195"/>
      <c r="CO270" s="195"/>
      <c r="CP270" s="195"/>
      <c r="CQ270" s="195"/>
      <c r="CR270" s="195"/>
      <c r="CS270" s="195"/>
      <c r="CT270" s="195"/>
      <c r="CU270" s="195"/>
      <c r="CV270" s="195"/>
      <c r="CW270" s="195"/>
      <c r="CX270" s="195"/>
      <c r="CY270" s="195"/>
      <c r="CZ270" s="195"/>
      <c r="DA270" s="195"/>
    </row>
    <row r="271" spans="1:105" s="115" customFormat="1" ht="15" customHeight="1">
      <c r="A271" s="192"/>
      <c r="B271" s="192"/>
      <c r="C271" s="192"/>
      <c r="D271" s="192"/>
      <c r="E271" s="192"/>
      <c r="F271" s="192"/>
      <c r="G271" s="192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  <c r="AT271" s="193"/>
      <c r="AU271" s="193"/>
      <c r="AV271" s="193"/>
      <c r="AW271" s="193"/>
      <c r="AX271" s="193"/>
      <c r="AY271" s="193"/>
      <c r="AZ271" s="193"/>
      <c r="BA271" s="193"/>
      <c r="BB271" s="193"/>
      <c r="BC271" s="193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  <c r="BN271" s="194"/>
      <c r="BO271" s="194"/>
      <c r="BP271" s="194"/>
      <c r="BQ271" s="194"/>
      <c r="BR271" s="194"/>
      <c r="BS271" s="194"/>
      <c r="BT271" s="195"/>
      <c r="BU271" s="195"/>
      <c r="BV271" s="195"/>
      <c r="BW271" s="195"/>
      <c r="BX271" s="195"/>
      <c r="BY271" s="195"/>
      <c r="BZ271" s="195"/>
      <c r="CA271" s="195"/>
      <c r="CB271" s="195"/>
      <c r="CC271" s="195"/>
      <c r="CD271" s="195"/>
      <c r="CE271" s="195"/>
      <c r="CF271" s="195"/>
      <c r="CG271" s="195"/>
      <c r="CH271" s="195"/>
      <c r="CI271" s="195"/>
      <c r="CJ271" s="195"/>
      <c r="CK271" s="195"/>
      <c r="CL271" s="195"/>
      <c r="CM271" s="195"/>
      <c r="CN271" s="195"/>
      <c r="CO271" s="195"/>
      <c r="CP271" s="195"/>
      <c r="CQ271" s="195"/>
      <c r="CR271" s="195"/>
      <c r="CS271" s="195"/>
      <c r="CT271" s="195"/>
      <c r="CU271" s="195"/>
      <c r="CV271" s="195"/>
      <c r="CW271" s="195"/>
      <c r="CX271" s="195"/>
      <c r="CY271" s="195"/>
      <c r="CZ271" s="195"/>
      <c r="DA271" s="195"/>
    </row>
    <row r="272" spans="1:105" s="115" customFormat="1" ht="15" customHeight="1">
      <c r="A272" s="192"/>
      <c r="B272" s="192"/>
      <c r="C272" s="192"/>
      <c r="D272" s="192"/>
      <c r="E272" s="192"/>
      <c r="F272" s="192"/>
      <c r="G272" s="192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193"/>
      <c r="AQ272" s="193"/>
      <c r="AR272" s="193"/>
      <c r="AS272" s="193"/>
      <c r="AT272" s="193"/>
      <c r="AU272" s="193"/>
      <c r="AV272" s="193"/>
      <c r="AW272" s="193"/>
      <c r="AX272" s="193"/>
      <c r="AY272" s="193"/>
      <c r="AZ272" s="193"/>
      <c r="BA272" s="193"/>
      <c r="BB272" s="193"/>
      <c r="BC272" s="193"/>
      <c r="BD272" s="194"/>
      <c r="BE272" s="194"/>
      <c r="BF272" s="194"/>
      <c r="BG272" s="194"/>
      <c r="BH272" s="194"/>
      <c r="BI272" s="194"/>
      <c r="BJ272" s="194"/>
      <c r="BK272" s="194"/>
      <c r="BL272" s="194"/>
      <c r="BM272" s="194"/>
      <c r="BN272" s="194"/>
      <c r="BO272" s="194"/>
      <c r="BP272" s="194"/>
      <c r="BQ272" s="194"/>
      <c r="BR272" s="194"/>
      <c r="BS272" s="194"/>
      <c r="BT272" s="196"/>
      <c r="BU272" s="196"/>
      <c r="BV272" s="196"/>
      <c r="BW272" s="196"/>
      <c r="BX272" s="196"/>
      <c r="BY272" s="196"/>
      <c r="BZ272" s="196"/>
      <c r="CA272" s="196"/>
      <c r="CB272" s="196"/>
      <c r="CC272" s="196"/>
      <c r="CD272" s="196"/>
      <c r="CE272" s="196"/>
      <c r="CF272" s="196"/>
      <c r="CG272" s="196"/>
      <c r="CH272" s="196"/>
      <c r="CI272" s="196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</row>
    <row r="273" spans="1:105" s="115" customFormat="1" ht="15" customHeight="1">
      <c r="A273" s="181"/>
      <c r="B273" s="181"/>
      <c r="C273" s="181"/>
      <c r="D273" s="181"/>
      <c r="E273" s="181"/>
      <c r="F273" s="181"/>
      <c r="G273" s="181"/>
      <c r="H273" s="182" t="s">
        <v>336</v>
      </c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82"/>
      <c r="AR273" s="182"/>
      <c r="AS273" s="182"/>
      <c r="AT273" s="182"/>
      <c r="AU273" s="182"/>
      <c r="AV273" s="182"/>
      <c r="AW273" s="182"/>
      <c r="AX273" s="182"/>
      <c r="AY273" s="182"/>
      <c r="AZ273" s="182"/>
      <c r="BA273" s="182"/>
      <c r="BB273" s="182"/>
      <c r="BC273" s="183"/>
      <c r="BD273" s="184"/>
      <c r="BE273" s="184"/>
      <c r="BF273" s="184"/>
      <c r="BG273" s="184"/>
      <c r="BH273" s="184"/>
      <c r="BI273" s="184"/>
      <c r="BJ273" s="184"/>
      <c r="BK273" s="184"/>
      <c r="BL273" s="184"/>
      <c r="BM273" s="184"/>
      <c r="BN273" s="184"/>
      <c r="BO273" s="184"/>
      <c r="BP273" s="184"/>
      <c r="BQ273" s="184"/>
      <c r="BR273" s="184"/>
      <c r="BS273" s="184"/>
      <c r="BT273" s="184" t="s">
        <v>293</v>
      </c>
      <c r="BU273" s="184"/>
      <c r="BV273" s="184"/>
      <c r="BW273" s="184"/>
      <c r="BX273" s="184"/>
      <c r="BY273" s="184"/>
      <c r="BZ273" s="184"/>
      <c r="CA273" s="184"/>
      <c r="CB273" s="184"/>
      <c r="CC273" s="184"/>
      <c r="CD273" s="184"/>
      <c r="CE273" s="184"/>
      <c r="CF273" s="184"/>
      <c r="CG273" s="184"/>
      <c r="CH273" s="184"/>
      <c r="CI273" s="184"/>
      <c r="CJ273" s="185">
        <f>SUM(CJ261:DA272)</f>
        <v>14229</v>
      </c>
      <c r="CK273" s="184"/>
      <c r="CL273" s="184"/>
      <c r="CM273" s="184"/>
      <c r="CN273" s="184"/>
      <c r="CO273" s="184"/>
      <c r="CP273" s="184"/>
      <c r="CQ273" s="184"/>
      <c r="CR273" s="184"/>
      <c r="CS273" s="184"/>
      <c r="CT273" s="184"/>
      <c r="CU273" s="184"/>
      <c r="CV273" s="184"/>
      <c r="CW273" s="184"/>
      <c r="CX273" s="184"/>
      <c r="CY273" s="184"/>
      <c r="CZ273" s="184"/>
      <c r="DA273" s="184"/>
    </row>
    <row r="279" spans="1:105">
      <c r="CM279" s="331">
        <f>CJ17+CM56+CJ145+CL161+CJ168+CL197+CJ221+CJ241+CJ255+CJ273+59723.09+CE104</f>
        <v>300000.46999999997</v>
      </c>
      <c r="CN279" s="331"/>
      <c r="CO279" s="331"/>
      <c r="CP279" s="331"/>
      <c r="CQ279" s="331"/>
      <c r="CR279" s="331"/>
      <c r="CS279" s="331"/>
      <c r="CT279" s="331"/>
      <c r="CU279" s="331"/>
      <c r="CV279" s="331"/>
      <c r="CW279" s="331"/>
      <c r="CX279" s="331"/>
      <c r="CY279" s="331"/>
      <c r="CZ279" s="331"/>
      <c r="DA279" s="331"/>
    </row>
    <row r="280" spans="1:105">
      <c r="CM280" s="331"/>
      <c r="CN280" s="331"/>
      <c r="CO280" s="331"/>
      <c r="CP280" s="331"/>
      <c r="CQ280" s="331"/>
      <c r="CR280" s="331"/>
      <c r="CS280" s="331"/>
      <c r="CT280" s="331"/>
      <c r="CU280" s="331"/>
      <c r="CV280" s="331"/>
      <c r="CW280" s="331"/>
      <c r="CX280" s="331"/>
      <c r="CY280" s="331"/>
      <c r="CZ280" s="331"/>
      <c r="DA280" s="331"/>
    </row>
  </sheetData>
  <mergeCells count="973">
    <mergeCell ref="CM279:DA280"/>
    <mergeCell ref="BD143:BS143"/>
    <mergeCell ref="BT137:CI137"/>
    <mergeCell ref="BT138:CI138"/>
    <mergeCell ref="BT139:CI139"/>
    <mergeCell ref="BT140:CI140"/>
    <mergeCell ref="BT141:CI141"/>
    <mergeCell ref="BT142:CI142"/>
    <mergeCell ref="BT143:CI143"/>
    <mergeCell ref="CJ137:DA137"/>
    <mergeCell ref="CJ138:DA138"/>
    <mergeCell ref="CJ139:DA139"/>
    <mergeCell ref="CJ140:DA140"/>
    <mergeCell ref="CJ141:DA141"/>
    <mergeCell ref="CJ142:DA142"/>
    <mergeCell ref="CJ143:DA143"/>
    <mergeCell ref="X149:DA149"/>
    <mergeCell ref="A152:DA152"/>
    <mergeCell ref="A154:G154"/>
    <mergeCell ref="H154:AO154"/>
    <mergeCell ref="AP154:BE154"/>
    <mergeCell ref="BF154:BU154"/>
    <mergeCell ref="BV154:CK154"/>
    <mergeCell ref="CL154:DA154"/>
    <mergeCell ref="A1:DA1"/>
    <mergeCell ref="AE2:AZ2"/>
    <mergeCell ref="A4:F4"/>
    <mergeCell ref="G4:AD4"/>
    <mergeCell ref="AE4:BC4"/>
    <mergeCell ref="BD4:BS4"/>
    <mergeCell ref="BT4:DA4"/>
    <mergeCell ref="A137:G137"/>
    <mergeCell ref="A138:G138"/>
    <mergeCell ref="H137:BC137"/>
    <mergeCell ref="H138:BC138"/>
    <mergeCell ref="BD137:BS137"/>
    <mergeCell ref="BD138:BS138"/>
    <mergeCell ref="A7:F7"/>
    <mergeCell ref="G7:AD7"/>
    <mergeCell ref="AE7:BC7"/>
    <mergeCell ref="BD7:BS7"/>
    <mergeCell ref="BT7:DA7"/>
    <mergeCell ref="A9:DA9"/>
    <mergeCell ref="A5:F5"/>
    <mergeCell ref="G5:AD5"/>
    <mergeCell ref="AE5:BC5"/>
    <mergeCell ref="BD5:BS5"/>
    <mergeCell ref="BT5:DA5"/>
    <mergeCell ref="A6:F6"/>
    <mergeCell ref="G6:AD6"/>
    <mergeCell ref="AE6:BC6"/>
    <mergeCell ref="BD6:BS6"/>
    <mergeCell ref="BT6:DA6"/>
    <mergeCell ref="CJ12:DA12"/>
    <mergeCell ref="A13:F13"/>
    <mergeCell ref="G13:AD13"/>
    <mergeCell ref="AE13:BC13"/>
    <mergeCell ref="BD13:BS13"/>
    <mergeCell ref="BT13:CI13"/>
    <mergeCell ref="CJ13:DA13"/>
    <mergeCell ref="AE10:AZ10"/>
    <mergeCell ref="A12:F12"/>
    <mergeCell ref="G12:AD12"/>
    <mergeCell ref="AE12:BC12"/>
    <mergeCell ref="BD12:BS12"/>
    <mergeCell ref="BT12:CI12"/>
    <mergeCell ref="A15:F15"/>
    <mergeCell ref="G15:AD15"/>
    <mergeCell ref="AE15:BC15"/>
    <mergeCell ref="BD15:BS15"/>
    <mergeCell ref="BT15:CI15"/>
    <mergeCell ref="CJ15:DA15"/>
    <mergeCell ref="A14:F14"/>
    <mergeCell ref="G14:AD14"/>
    <mergeCell ref="AE14:BC14"/>
    <mergeCell ref="BD14:BS14"/>
    <mergeCell ref="BT14:CI14"/>
    <mergeCell ref="CJ14:DA14"/>
    <mergeCell ref="A17:F17"/>
    <mergeCell ref="G17:AD17"/>
    <mergeCell ref="AE17:BC17"/>
    <mergeCell ref="BD17:BS17"/>
    <mergeCell ref="BT17:CI17"/>
    <mergeCell ref="CJ17:DA17"/>
    <mergeCell ref="A16:F16"/>
    <mergeCell ref="G16:AD16"/>
    <mergeCell ref="AE16:BC16"/>
    <mergeCell ref="BD16:BS16"/>
    <mergeCell ref="BT16:CI16"/>
    <mergeCell ref="CJ16:DA16"/>
    <mergeCell ref="A19:DA19"/>
    <mergeCell ref="A21:DA21"/>
    <mergeCell ref="AE22:AZ22"/>
    <mergeCell ref="A24:F24"/>
    <mergeCell ref="G24:AD24"/>
    <mergeCell ref="AE24:AY24"/>
    <mergeCell ref="AZ24:BQ24"/>
    <mergeCell ref="BR24:CI24"/>
    <mergeCell ref="CJ24:DA24"/>
    <mergeCell ref="A26:F26"/>
    <mergeCell ref="G26:AD26"/>
    <mergeCell ref="AE26:AY26"/>
    <mergeCell ref="AZ26:BQ26"/>
    <mergeCell ref="BR26:CI26"/>
    <mergeCell ref="CJ26:DA26"/>
    <mergeCell ref="A25:F25"/>
    <mergeCell ref="G25:AD25"/>
    <mergeCell ref="AE25:AY25"/>
    <mergeCell ref="AZ25:BQ25"/>
    <mergeCell ref="BR25:CI25"/>
    <mergeCell ref="CJ25:DA25"/>
    <mergeCell ref="A28:F28"/>
    <mergeCell ref="G28:AD28"/>
    <mergeCell ref="AE28:AY28"/>
    <mergeCell ref="AZ28:BQ28"/>
    <mergeCell ref="BR28:CI28"/>
    <mergeCell ref="CJ28:DA28"/>
    <mergeCell ref="A27:F27"/>
    <mergeCell ref="G27:AD27"/>
    <mergeCell ref="AE27:AY27"/>
    <mergeCell ref="AZ27:BQ27"/>
    <mergeCell ref="BR27:CI27"/>
    <mergeCell ref="CJ27:DA27"/>
    <mergeCell ref="A34:F34"/>
    <mergeCell ref="G34:AD34"/>
    <mergeCell ref="AE34:AY34"/>
    <mergeCell ref="AZ34:BQ34"/>
    <mergeCell ref="BR34:CI34"/>
    <mergeCell ref="CJ34:DA34"/>
    <mergeCell ref="A30:DA30"/>
    <mergeCell ref="AE31:AZ31"/>
    <mergeCell ref="A33:F33"/>
    <mergeCell ref="G33:AD33"/>
    <mergeCell ref="AE33:AY33"/>
    <mergeCell ref="AZ33:BQ33"/>
    <mergeCell ref="BR33:CI33"/>
    <mergeCell ref="CJ33:DA33"/>
    <mergeCell ref="A36:F36"/>
    <mergeCell ref="G36:AD36"/>
    <mergeCell ref="AE36:AY36"/>
    <mergeCell ref="AZ36:BQ36"/>
    <mergeCell ref="BR36:CI36"/>
    <mergeCell ref="CJ36:DA36"/>
    <mergeCell ref="A35:F35"/>
    <mergeCell ref="G35:AD35"/>
    <mergeCell ref="AE35:AY35"/>
    <mergeCell ref="AZ35:BQ35"/>
    <mergeCell ref="BR35:CI35"/>
    <mergeCell ref="CJ35:DA35"/>
    <mergeCell ref="A42:F42"/>
    <mergeCell ref="G42:BV42"/>
    <mergeCell ref="BW42:CL42"/>
    <mergeCell ref="CM42:DA42"/>
    <mergeCell ref="A43:F43"/>
    <mergeCell ref="H43:BV43"/>
    <mergeCell ref="BW43:CL43"/>
    <mergeCell ref="CM43:DA43"/>
    <mergeCell ref="A38:DA38"/>
    <mergeCell ref="AE39:AZ39"/>
    <mergeCell ref="A41:F41"/>
    <mergeCell ref="G41:BV41"/>
    <mergeCell ref="BW41:CL41"/>
    <mergeCell ref="CM41:DA41"/>
    <mergeCell ref="A47:F47"/>
    <mergeCell ref="H47:BV47"/>
    <mergeCell ref="BW47:CL47"/>
    <mergeCell ref="CM47:DA47"/>
    <mergeCell ref="A48:F48"/>
    <mergeCell ref="H48:BV48"/>
    <mergeCell ref="BW48:CL48"/>
    <mergeCell ref="CM48:DA48"/>
    <mergeCell ref="A44:F45"/>
    <mergeCell ref="H44:BV44"/>
    <mergeCell ref="CM44:DA45"/>
    <mergeCell ref="H45:BV45"/>
    <mergeCell ref="A46:F46"/>
    <mergeCell ref="H46:BV46"/>
    <mergeCell ref="BW46:CL46"/>
    <mergeCell ref="CM46:DA46"/>
    <mergeCell ref="A52:F52"/>
    <mergeCell ref="H52:BV52"/>
    <mergeCell ref="BW52:CL52"/>
    <mergeCell ref="CM52:DA52"/>
    <mergeCell ref="A53:F53"/>
    <mergeCell ref="H53:BV53"/>
    <mergeCell ref="BW53:CL53"/>
    <mergeCell ref="CM53:DA53"/>
    <mergeCell ref="A49:F50"/>
    <mergeCell ref="H49:BV49"/>
    <mergeCell ref="BW49:CL50"/>
    <mergeCell ref="CM49:DA50"/>
    <mergeCell ref="H50:BV50"/>
    <mergeCell ref="A51:F51"/>
    <mergeCell ref="H51:BV51"/>
    <mergeCell ref="BW51:CL51"/>
    <mergeCell ref="CM51:DA51"/>
    <mergeCell ref="DE56:EB56"/>
    <mergeCell ref="A58:DA58"/>
    <mergeCell ref="A54:F54"/>
    <mergeCell ref="H54:BV54"/>
    <mergeCell ref="BW54:CL54"/>
    <mergeCell ref="CM54:DA54"/>
    <mergeCell ref="A55:F55"/>
    <mergeCell ref="H55:BV55"/>
    <mergeCell ref="BW55:CL55"/>
    <mergeCell ref="CM55:DA55"/>
    <mergeCell ref="A60:DA60"/>
    <mergeCell ref="X62:DA62"/>
    <mergeCell ref="A65:G65"/>
    <mergeCell ref="H65:BC65"/>
    <mergeCell ref="BD65:BS65"/>
    <mergeCell ref="BT65:CI65"/>
    <mergeCell ref="CJ65:DA65"/>
    <mergeCell ref="A56:F56"/>
    <mergeCell ref="G56:BV56"/>
    <mergeCell ref="BW56:CL56"/>
    <mergeCell ref="CM56:DA56"/>
    <mergeCell ref="A66:G66"/>
    <mergeCell ref="H66:BC66"/>
    <mergeCell ref="BD66:BS66"/>
    <mergeCell ref="BT66:CI66"/>
    <mergeCell ref="CJ66:DA66"/>
    <mergeCell ref="A67:G67"/>
    <mergeCell ref="H67:BC67"/>
    <mergeCell ref="BD67:BS67"/>
    <mergeCell ref="BT67:CI67"/>
    <mergeCell ref="CJ67:DA67"/>
    <mergeCell ref="X72:DA72"/>
    <mergeCell ref="A75:G75"/>
    <mergeCell ref="H75:BC75"/>
    <mergeCell ref="BD75:BS75"/>
    <mergeCell ref="BT75:CD75"/>
    <mergeCell ref="CE75:DA75"/>
    <mergeCell ref="A68:G68"/>
    <mergeCell ref="H68:BC68"/>
    <mergeCell ref="BD68:BS68"/>
    <mergeCell ref="BT68:CI68"/>
    <mergeCell ref="CJ68:DA68"/>
    <mergeCell ref="A70:DA70"/>
    <mergeCell ref="A76:G76"/>
    <mergeCell ref="H76:BC76"/>
    <mergeCell ref="BD76:BS76"/>
    <mergeCell ref="BT76:CD76"/>
    <mergeCell ref="CE76:DA76"/>
    <mergeCell ref="A77:G77"/>
    <mergeCell ref="H77:BC77"/>
    <mergeCell ref="BD77:BS77"/>
    <mergeCell ref="BT77:CD77"/>
    <mergeCell ref="CE77:DA77"/>
    <mergeCell ref="A78:G78"/>
    <mergeCell ref="H78:BC78"/>
    <mergeCell ref="BD78:BS78"/>
    <mergeCell ref="BT78:CD78"/>
    <mergeCell ref="CE78:DA78"/>
    <mergeCell ref="A79:G79"/>
    <mergeCell ref="H79:BC79"/>
    <mergeCell ref="BD79:BS79"/>
    <mergeCell ref="BT79:CD79"/>
    <mergeCell ref="CE79:DA79"/>
    <mergeCell ref="A80:G80"/>
    <mergeCell ref="H80:BC80"/>
    <mergeCell ref="BD80:BS80"/>
    <mergeCell ref="BT80:CD80"/>
    <mergeCell ref="CE80:DA80"/>
    <mergeCell ref="A81:G81"/>
    <mergeCell ref="H81:BC81"/>
    <mergeCell ref="BD81:BS81"/>
    <mergeCell ref="BT81:CD81"/>
    <mergeCell ref="CE81:DA81"/>
    <mergeCell ref="A84:G84"/>
    <mergeCell ref="H84:BC84"/>
    <mergeCell ref="BD84:BS84"/>
    <mergeCell ref="BT84:CD84"/>
    <mergeCell ref="CE84:DA84"/>
    <mergeCell ref="X86:DA86"/>
    <mergeCell ref="A82:G82"/>
    <mergeCell ref="H82:BC82"/>
    <mergeCell ref="BD82:BS82"/>
    <mergeCell ref="BT82:CD82"/>
    <mergeCell ref="CE82:DA82"/>
    <mergeCell ref="A83:G83"/>
    <mergeCell ref="H83:BC83"/>
    <mergeCell ref="BD83:BS83"/>
    <mergeCell ref="BT83:CD83"/>
    <mergeCell ref="CE83:DA83"/>
    <mergeCell ref="A91:G91"/>
    <mergeCell ref="H91:BC91"/>
    <mergeCell ref="BD91:BS91"/>
    <mergeCell ref="BT91:CD91"/>
    <mergeCell ref="CE91:DA91"/>
    <mergeCell ref="A92:CD92"/>
    <mergeCell ref="CE92:DA92"/>
    <mergeCell ref="A88:AO88"/>
    <mergeCell ref="AP88:DA88"/>
    <mergeCell ref="A90:G90"/>
    <mergeCell ref="H90:BC90"/>
    <mergeCell ref="BD90:BS90"/>
    <mergeCell ref="BT90:CD90"/>
    <mergeCell ref="CE90:DA90"/>
    <mergeCell ref="A93:G93"/>
    <mergeCell ref="H93:BC93"/>
    <mergeCell ref="BD93:BS93"/>
    <mergeCell ref="BT93:CD93"/>
    <mergeCell ref="CE93:DA93"/>
    <mergeCell ref="A94:G94"/>
    <mergeCell ref="H94:BC94"/>
    <mergeCell ref="BD94:BS94"/>
    <mergeCell ref="BT94:CD94"/>
    <mergeCell ref="CE94:DA94"/>
    <mergeCell ref="A101:G101"/>
    <mergeCell ref="H101:BC101"/>
    <mergeCell ref="BD101:BS101"/>
    <mergeCell ref="BT101:CD101"/>
    <mergeCell ref="CE101:DA101"/>
    <mergeCell ref="A102:CD102"/>
    <mergeCell ref="CE102:DA102"/>
    <mergeCell ref="X96:DA96"/>
    <mergeCell ref="A98:AO98"/>
    <mergeCell ref="AP98:DA98"/>
    <mergeCell ref="A100:G100"/>
    <mergeCell ref="H100:BC100"/>
    <mergeCell ref="BD100:BS100"/>
    <mergeCell ref="BT100:CD100"/>
    <mergeCell ref="CE100:DA100"/>
    <mergeCell ref="X106:DA106"/>
    <mergeCell ref="A109:G109"/>
    <mergeCell ref="H109:BC109"/>
    <mergeCell ref="BD109:BS109"/>
    <mergeCell ref="BT109:CD109"/>
    <mergeCell ref="CE109:DA109"/>
    <mergeCell ref="A103:G103"/>
    <mergeCell ref="H103:BC103"/>
    <mergeCell ref="BD103:BS103"/>
    <mergeCell ref="BT103:CD103"/>
    <mergeCell ref="CE103:DA103"/>
    <mergeCell ref="A104:G104"/>
    <mergeCell ref="H104:BC104"/>
    <mergeCell ref="BD104:BS104"/>
    <mergeCell ref="BT104:CD104"/>
    <mergeCell ref="CE104:DA104"/>
    <mergeCell ref="A110:G110"/>
    <mergeCell ref="H110:BC110"/>
    <mergeCell ref="BD110:BS110"/>
    <mergeCell ref="BT110:CD110"/>
    <mergeCell ref="CE110:DA110"/>
    <mergeCell ref="A111:G111"/>
    <mergeCell ref="H111:BC111"/>
    <mergeCell ref="BD111:BS111"/>
    <mergeCell ref="BT111:CD111"/>
    <mergeCell ref="CE111:DA111"/>
    <mergeCell ref="A112:G112"/>
    <mergeCell ref="H112:BC112"/>
    <mergeCell ref="BD112:BS112"/>
    <mergeCell ref="BT112:CD112"/>
    <mergeCell ref="CE112:DA112"/>
    <mergeCell ref="A113:G113"/>
    <mergeCell ref="H113:BC113"/>
    <mergeCell ref="BD113:BS113"/>
    <mergeCell ref="BT113:CD113"/>
    <mergeCell ref="CE113:DA113"/>
    <mergeCell ref="A114:G114"/>
    <mergeCell ref="H114:BC114"/>
    <mergeCell ref="BD114:BS114"/>
    <mergeCell ref="BT114:CD114"/>
    <mergeCell ref="CE114:DA114"/>
    <mergeCell ref="A115:G115"/>
    <mergeCell ref="H115:BC115"/>
    <mergeCell ref="BD115:BS115"/>
    <mergeCell ref="BT115:CD115"/>
    <mergeCell ref="CE115:DA115"/>
    <mergeCell ref="A116:G116"/>
    <mergeCell ref="H116:BC116"/>
    <mergeCell ref="BD116:BS116"/>
    <mergeCell ref="BT116:CD116"/>
    <mergeCell ref="CE116:DA116"/>
    <mergeCell ref="A117:G117"/>
    <mergeCell ref="H117:BC117"/>
    <mergeCell ref="BD117:BS117"/>
    <mergeCell ref="BT117:CD117"/>
    <mergeCell ref="CE117:DA117"/>
    <mergeCell ref="A118:G118"/>
    <mergeCell ref="H118:BC118"/>
    <mergeCell ref="BD118:BS118"/>
    <mergeCell ref="BT118:CD118"/>
    <mergeCell ref="CE118:DA118"/>
    <mergeCell ref="A119:G119"/>
    <mergeCell ref="H119:BC119"/>
    <mergeCell ref="BD119:BS119"/>
    <mergeCell ref="BT119:CD119"/>
    <mergeCell ref="CE119:DA119"/>
    <mergeCell ref="X123:DA123"/>
    <mergeCell ref="A126:G126"/>
    <mergeCell ref="H126:BC126"/>
    <mergeCell ref="BD126:BS126"/>
    <mergeCell ref="BT126:CD126"/>
    <mergeCell ref="CE126:DA126"/>
    <mergeCell ref="A120:G120"/>
    <mergeCell ref="H120:BC120"/>
    <mergeCell ref="BD120:BS120"/>
    <mergeCell ref="BT120:CD120"/>
    <mergeCell ref="CE120:DA120"/>
    <mergeCell ref="A121:G121"/>
    <mergeCell ref="H121:BC121"/>
    <mergeCell ref="BD121:BS121"/>
    <mergeCell ref="BT121:CD121"/>
    <mergeCell ref="CE121:DA121"/>
    <mergeCell ref="A127:G127"/>
    <mergeCell ref="H127:BC127"/>
    <mergeCell ref="BD127:BS127"/>
    <mergeCell ref="BT127:CD127"/>
    <mergeCell ref="CE127:DA127"/>
    <mergeCell ref="A128:G128"/>
    <mergeCell ref="H128:BC128"/>
    <mergeCell ref="BD128:BS128"/>
    <mergeCell ref="BT128:CD128"/>
    <mergeCell ref="CE128:DA128"/>
    <mergeCell ref="X132:DA132"/>
    <mergeCell ref="A135:G135"/>
    <mergeCell ref="H135:BC135"/>
    <mergeCell ref="BD135:BS135"/>
    <mergeCell ref="BT135:CI135"/>
    <mergeCell ref="CJ135:DA135"/>
    <mergeCell ref="A129:G129"/>
    <mergeCell ref="H129:BC129"/>
    <mergeCell ref="BD129:BS129"/>
    <mergeCell ref="BT129:CD129"/>
    <mergeCell ref="CE129:DA129"/>
    <mergeCell ref="A130:DA130"/>
    <mergeCell ref="A136:G136"/>
    <mergeCell ref="H136:BC136"/>
    <mergeCell ref="BD136:BS136"/>
    <mergeCell ref="BT136:CI136"/>
    <mergeCell ref="CJ136:DA136"/>
    <mergeCell ref="A144:G144"/>
    <mergeCell ref="H144:BC144"/>
    <mergeCell ref="BD144:BS144"/>
    <mergeCell ref="BT144:CI144"/>
    <mergeCell ref="CJ144:DA144"/>
    <mergeCell ref="A139:G139"/>
    <mergeCell ref="A140:G140"/>
    <mergeCell ref="A141:G141"/>
    <mergeCell ref="A142:G142"/>
    <mergeCell ref="A143:G143"/>
    <mergeCell ref="H139:BC139"/>
    <mergeCell ref="H140:BC140"/>
    <mergeCell ref="H141:BC141"/>
    <mergeCell ref="H142:BC142"/>
    <mergeCell ref="H143:BC143"/>
    <mergeCell ref="BD139:BS139"/>
    <mergeCell ref="BD140:BS140"/>
    <mergeCell ref="BD141:BS141"/>
    <mergeCell ref="BD142:BS142"/>
    <mergeCell ref="A145:G145"/>
    <mergeCell ref="H145:BC145"/>
    <mergeCell ref="BD145:BS145"/>
    <mergeCell ref="BT145:CI145"/>
    <mergeCell ref="CJ145:DA145"/>
    <mergeCell ref="A147:DA147"/>
    <mergeCell ref="A156:G156"/>
    <mergeCell ref="H156:AO156"/>
    <mergeCell ref="AP156:BE156"/>
    <mergeCell ref="BF156:BU156"/>
    <mergeCell ref="BV156:CK156"/>
    <mergeCell ref="CL156:DA156"/>
    <mergeCell ref="A155:G155"/>
    <mergeCell ref="H155:AO155"/>
    <mergeCell ref="AP155:BE155"/>
    <mergeCell ref="BF155:BU155"/>
    <mergeCell ref="BV155:CK155"/>
    <mergeCell ref="CL155:DA155"/>
    <mergeCell ref="A158:G158"/>
    <mergeCell ref="H158:AO158"/>
    <mergeCell ref="AP158:BE158"/>
    <mergeCell ref="BF158:BU158"/>
    <mergeCell ref="BV158:CK158"/>
    <mergeCell ref="CL158:DA158"/>
    <mergeCell ref="A157:G157"/>
    <mergeCell ref="H157:AO157"/>
    <mergeCell ref="AP157:BE157"/>
    <mergeCell ref="BF157:BU157"/>
    <mergeCell ref="BV157:CK157"/>
    <mergeCell ref="CL157:DA157"/>
    <mergeCell ref="A160:G160"/>
    <mergeCell ref="H160:AO160"/>
    <mergeCell ref="AP160:BE160"/>
    <mergeCell ref="BF160:BU160"/>
    <mergeCell ref="BV160:CK160"/>
    <mergeCell ref="CL160:DA160"/>
    <mergeCell ref="A159:G159"/>
    <mergeCell ref="H159:AO159"/>
    <mergeCell ref="AP159:BE159"/>
    <mergeCell ref="BF159:BU159"/>
    <mergeCell ref="BV159:CK159"/>
    <mergeCell ref="CL159:DA159"/>
    <mergeCell ref="A163:DA163"/>
    <mergeCell ref="A165:G165"/>
    <mergeCell ref="H165:BC165"/>
    <mergeCell ref="BD165:BS165"/>
    <mergeCell ref="BT165:CI165"/>
    <mergeCell ref="CJ165:DA165"/>
    <mergeCell ref="A161:G161"/>
    <mergeCell ref="H161:AO161"/>
    <mergeCell ref="AP161:BE161"/>
    <mergeCell ref="BF161:BU161"/>
    <mergeCell ref="BV161:CK161"/>
    <mergeCell ref="CL161:DA161"/>
    <mergeCell ref="A166:G166"/>
    <mergeCell ref="H166:BC166"/>
    <mergeCell ref="BD166:BS166"/>
    <mergeCell ref="BT166:CI166"/>
    <mergeCell ref="CJ166:DA166"/>
    <mergeCell ref="A167:G167"/>
    <mergeCell ref="H167:BC167"/>
    <mergeCell ref="BD167:BS167"/>
    <mergeCell ref="BT167:CI167"/>
    <mergeCell ref="CJ167:DA167"/>
    <mergeCell ref="A172:G172"/>
    <mergeCell ref="H172:AO172"/>
    <mergeCell ref="AP172:BE172"/>
    <mergeCell ref="BF172:BU172"/>
    <mergeCell ref="BV172:CK172"/>
    <mergeCell ref="CL172:DA172"/>
    <mergeCell ref="A168:G168"/>
    <mergeCell ref="H168:BC168"/>
    <mergeCell ref="BD168:BS168"/>
    <mergeCell ref="BT168:CI168"/>
    <mergeCell ref="CJ168:DA168"/>
    <mergeCell ref="A170:DA170"/>
    <mergeCell ref="A174:G174"/>
    <mergeCell ref="H174:AO174"/>
    <mergeCell ref="AP174:BE174"/>
    <mergeCell ref="BF174:BU174"/>
    <mergeCell ref="BV174:CK174"/>
    <mergeCell ref="CL174:DA174"/>
    <mergeCell ref="A173:G173"/>
    <mergeCell ref="H173:AO173"/>
    <mergeCell ref="AP173:BE173"/>
    <mergeCell ref="BF173:BU173"/>
    <mergeCell ref="BV173:CK173"/>
    <mergeCell ref="CL173:DA173"/>
    <mergeCell ref="A176:G176"/>
    <mergeCell ref="H176:AO176"/>
    <mergeCell ref="AP176:BE176"/>
    <mergeCell ref="BF176:BU176"/>
    <mergeCell ref="BV176:CK176"/>
    <mergeCell ref="CL176:DA176"/>
    <mergeCell ref="A175:G175"/>
    <mergeCell ref="H175:AO175"/>
    <mergeCell ref="AP175:BE175"/>
    <mergeCell ref="BF175:BU175"/>
    <mergeCell ref="BV175:CK175"/>
    <mergeCell ref="CL175:DA175"/>
    <mergeCell ref="A178:G178"/>
    <mergeCell ref="H178:AO178"/>
    <mergeCell ref="AP178:BE178"/>
    <mergeCell ref="BF178:BU178"/>
    <mergeCell ref="BV178:CK178"/>
    <mergeCell ref="CL178:DA178"/>
    <mergeCell ref="A177:G177"/>
    <mergeCell ref="H177:AO177"/>
    <mergeCell ref="AP177:BE177"/>
    <mergeCell ref="BF177:BU177"/>
    <mergeCell ref="BV177:CK177"/>
    <mergeCell ref="CL177:DA177"/>
    <mergeCell ref="A180:G180"/>
    <mergeCell ref="H180:AO180"/>
    <mergeCell ref="AP180:BE180"/>
    <mergeCell ref="BF180:BU180"/>
    <mergeCell ref="BV180:CK180"/>
    <mergeCell ref="CL180:DA180"/>
    <mergeCell ref="A179:G179"/>
    <mergeCell ref="H179:AO179"/>
    <mergeCell ref="AP179:BE179"/>
    <mergeCell ref="BF179:BU179"/>
    <mergeCell ref="BV179:CK179"/>
    <mergeCell ref="CL179:DA179"/>
    <mergeCell ref="A182:G182"/>
    <mergeCell ref="H182:AO182"/>
    <mergeCell ref="AP182:BE182"/>
    <mergeCell ref="BF182:BU182"/>
    <mergeCell ref="BV182:CK182"/>
    <mergeCell ref="CL182:DA182"/>
    <mergeCell ref="A181:G181"/>
    <mergeCell ref="H181:AO181"/>
    <mergeCell ref="AP181:BE181"/>
    <mergeCell ref="BF181:BU181"/>
    <mergeCell ref="BV181:CK181"/>
    <mergeCell ref="CL181:DA181"/>
    <mergeCell ref="A184:G184"/>
    <mergeCell ref="H184:AO184"/>
    <mergeCell ref="AP184:BE184"/>
    <mergeCell ref="BF184:BU184"/>
    <mergeCell ref="BV184:CK184"/>
    <mergeCell ref="CL184:DA184"/>
    <mergeCell ref="A183:G183"/>
    <mergeCell ref="H183:AO183"/>
    <mergeCell ref="AP183:BE183"/>
    <mergeCell ref="BF183:BU183"/>
    <mergeCell ref="BV183:CK183"/>
    <mergeCell ref="CL183:DA183"/>
    <mergeCell ref="A186:G186"/>
    <mergeCell ref="H186:AO186"/>
    <mergeCell ref="AP186:BE186"/>
    <mergeCell ref="BF186:BU186"/>
    <mergeCell ref="BV186:CK186"/>
    <mergeCell ref="CL186:DA186"/>
    <mergeCell ref="A185:G185"/>
    <mergeCell ref="H185:AO185"/>
    <mergeCell ref="AP185:BE185"/>
    <mergeCell ref="BF185:BU185"/>
    <mergeCell ref="BV185:CK185"/>
    <mergeCell ref="CL185:DA185"/>
    <mergeCell ref="A188:G188"/>
    <mergeCell ref="H188:AO188"/>
    <mergeCell ref="AP188:BE188"/>
    <mergeCell ref="BF188:BU188"/>
    <mergeCell ref="BV188:CK188"/>
    <mergeCell ref="CL188:DA188"/>
    <mergeCell ref="A187:G187"/>
    <mergeCell ref="H187:AO187"/>
    <mergeCell ref="AP187:BE187"/>
    <mergeCell ref="BF187:BU187"/>
    <mergeCell ref="BV187:CK187"/>
    <mergeCell ref="CL187:DA187"/>
    <mergeCell ref="A190:G190"/>
    <mergeCell ref="H190:AO190"/>
    <mergeCell ref="AP190:BE190"/>
    <mergeCell ref="BF190:BU190"/>
    <mergeCell ref="BV190:CK190"/>
    <mergeCell ref="CL190:DA190"/>
    <mergeCell ref="A189:G189"/>
    <mergeCell ref="H189:AO189"/>
    <mergeCell ref="AP189:BE189"/>
    <mergeCell ref="BF189:BU189"/>
    <mergeCell ref="BV189:CK189"/>
    <mergeCell ref="CL189:DA189"/>
    <mergeCell ref="A192:G192"/>
    <mergeCell ref="H192:AO192"/>
    <mergeCell ref="AP192:BE192"/>
    <mergeCell ref="BF192:BU192"/>
    <mergeCell ref="BV192:CK192"/>
    <mergeCell ref="CL192:DA192"/>
    <mergeCell ref="A191:G191"/>
    <mergeCell ref="H191:AO191"/>
    <mergeCell ref="AP191:BE191"/>
    <mergeCell ref="BF191:BU191"/>
    <mergeCell ref="BV191:CK191"/>
    <mergeCell ref="CL191:DA191"/>
    <mergeCell ref="A194:G194"/>
    <mergeCell ref="H194:AO194"/>
    <mergeCell ref="AP194:BE194"/>
    <mergeCell ref="BF194:BU194"/>
    <mergeCell ref="BV194:CK194"/>
    <mergeCell ref="CL194:DA194"/>
    <mergeCell ref="A193:G193"/>
    <mergeCell ref="H193:AO193"/>
    <mergeCell ref="AP193:BE193"/>
    <mergeCell ref="BF193:BU193"/>
    <mergeCell ref="BV193:CK193"/>
    <mergeCell ref="CL193:DA193"/>
    <mergeCell ref="A196:G196"/>
    <mergeCell ref="H196:AO196"/>
    <mergeCell ref="AP196:BE196"/>
    <mergeCell ref="BF196:BU196"/>
    <mergeCell ref="BV196:CK196"/>
    <mergeCell ref="CL196:DA196"/>
    <mergeCell ref="A195:G195"/>
    <mergeCell ref="H195:AO195"/>
    <mergeCell ref="AP195:BE195"/>
    <mergeCell ref="BF195:BU195"/>
    <mergeCell ref="BV195:CK195"/>
    <mergeCell ref="CL195:DA195"/>
    <mergeCell ref="A199:DA199"/>
    <mergeCell ref="A201:G201"/>
    <mergeCell ref="H201:BC201"/>
    <mergeCell ref="BD201:BS201"/>
    <mergeCell ref="BT201:CI201"/>
    <mergeCell ref="CJ201:DA201"/>
    <mergeCell ref="A197:G197"/>
    <mergeCell ref="H197:AO197"/>
    <mergeCell ref="AP197:BE197"/>
    <mergeCell ref="BF197:BU197"/>
    <mergeCell ref="BV197:CK197"/>
    <mergeCell ref="CL197:DA197"/>
    <mergeCell ref="A204:G204"/>
    <mergeCell ref="H204:BC204"/>
    <mergeCell ref="BD204:BS204"/>
    <mergeCell ref="BT204:CI204"/>
    <mergeCell ref="CJ204:DA204"/>
    <mergeCell ref="A206:DA206"/>
    <mergeCell ref="A202:G202"/>
    <mergeCell ref="H202:BC202"/>
    <mergeCell ref="BD202:BS202"/>
    <mergeCell ref="BT202:CI202"/>
    <mergeCell ref="CJ202:DA202"/>
    <mergeCell ref="A203:G203"/>
    <mergeCell ref="H203:BC203"/>
    <mergeCell ref="BD203:BS203"/>
    <mergeCell ref="BT203:CI203"/>
    <mergeCell ref="CJ203:DA203"/>
    <mergeCell ref="A208:G208"/>
    <mergeCell ref="H208:BC208"/>
    <mergeCell ref="BD208:BS208"/>
    <mergeCell ref="BT208:CI208"/>
    <mergeCell ref="CJ208:DA208"/>
    <mergeCell ref="A209:G209"/>
    <mergeCell ref="H209:BC209"/>
    <mergeCell ref="BD209:BS209"/>
    <mergeCell ref="BT209:CI209"/>
    <mergeCell ref="CJ209:DA209"/>
    <mergeCell ref="A210:G210"/>
    <mergeCell ref="H210:BC210"/>
    <mergeCell ref="BD210:BS210"/>
    <mergeCell ref="BT210:CI210"/>
    <mergeCell ref="CJ210:DA210"/>
    <mergeCell ref="A211:G211"/>
    <mergeCell ref="H211:BC211"/>
    <mergeCell ref="BD211:BS211"/>
    <mergeCell ref="BT211:CI211"/>
    <mergeCell ref="CJ211:DA211"/>
    <mergeCell ref="A212:G212"/>
    <mergeCell ref="H212:BC212"/>
    <mergeCell ref="BD212:BS212"/>
    <mergeCell ref="BT212:CI212"/>
    <mergeCell ref="CJ212:DA212"/>
    <mergeCell ref="A213:G213"/>
    <mergeCell ref="H213:BC213"/>
    <mergeCell ref="BD213:BS213"/>
    <mergeCell ref="BT213:CI213"/>
    <mergeCell ref="CJ213:DA213"/>
    <mergeCell ref="A214:G214"/>
    <mergeCell ref="H214:BC214"/>
    <mergeCell ref="BD214:BS214"/>
    <mergeCell ref="BT214:CI214"/>
    <mergeCell ref="CJ214:DA214"/>
    <mergeCell ref="A215:G215"/>
    <mergeCell ref="H215:BC215"/>
    <mergeCell ref="BD215:BS215"/>
    <mergeCell ref="BT215:CI215"/>
    <mergeCell ref="CJ215:DA215"/>
    <mergeCell ref="A216:G216"/>
    <mergeCell ref="H216:BC216"/>
    <mergeCell ref="BD216:BS216"/>
    <mergeCell ref="BT216:CI216"/>
    <mergeCell ref="CJ216:DA216"/>
    <mergeCell ref="A217:G217"/>
    <mergeCell ref="H217:BC217"/>
    <mergeCell ref="BD217:BS217"/>
    <mergeCell ref="BT217:CI217"/>
    <mergeCell ref="CJ217:DA217"/>
    <mergeCell ref="A218:G218"/>
    <mergeCell ref="H218:BC218"/>
    <mergeCell ref="BD218:BS218"/>
    <mergeCell ref="BT218:CI218"/>
    <mergeCell ref="CJ218:DA218"/>
    <mergeCell ref="A219:G219"/>
    <mergeCell ref="H219:BC219"/>
    <mergeCell ref="BD219:BS219"/>
    <mergeCell ref="BT219:CI219"/>
    <mergeCell ref="CJ219:DA219"/>
    <mergeCell ref="A220:G220"/>
    <mergeCell ref="H220:BC220"/>
    <mergeCell ref="BD220:BS220"/>
    <mergeCell ref="BT220:CI220"/>
    <mergeCell ref="CJ220:DA220"/>
    <mergeCell ref="A221:G221"/>
    <mergeCell ref="H221:BC221"/>
    <mergeCell ref="BD221:BS221"/>
    <mergeCell ref="BT221:CI221"/>
    <mergeCell ref="CJ221:DA221"/>
    <mergeCell ref="A223:DA223"/>
    <mergeCell ref="A228:G228"/>
    <mergeCell ref="H228:BS228"/>
    <mergeCell ref="BT228:CI228"/>
    <mergeCell ref="CJ228:DA228"/>
    <mergeCell ref="A225:G225"/>
    <mergeCell ref="H225:BS225"/>
    <mergeCell ref="BT225:CI225"/>
    <mergeCell ref="CJ225:DA225"/>
    <mergeCell ref="A226:G226"/>
    <mergeCell ref="H226:BS226"/>
    <mergeCell ref="BT226:CI226"/>
    <mergeCell ref="CJ226:DA226"/>
    <mergeCell ref="A227:G227"/>
    <mergeCell ref="H227:BS227"/>
    <mergeCell ref="BT227:CI227"/>
    <mergeCell ref="CJ227:DA227"/>
    <mergeCell ref="A239:G239"/>
    <mergeCell ref="H239:BS239"/>
    <mergeCell ref="BT239:CI239"/>
    <mergeCell ref="CJ239:DA239"/>
    <mergeCell ref="A240:G240"/>
    <mergeCell ref="H240:BS240"/>
    <mergeCell ref="BT240:CI240"/>
    <mergeCell ref="CJ240:DA240"/>
    <mergeCell ref="A232:G232"/>
    <mergeCell ref="H232:BS232"/>
    <mergeCell ref="BT232:CI232"/>
    <mergeCell ref="CJ232:DA232"/>
    <mergeCell ref="A236:G236"/>
    <mergeCell ref="H236:BS236"/>
    <mergeCell ref="BT236:CI236"/>
    <mergeCell ref="CJ236:DA236"/>
    <mergeCell ref="A238:G238"/>
    <mergeCell ref="H238:BS238"/>
    <mergeCell ref="BT238:CI238"/>
    <mergeCell ref="CJ238:DA238"/>
    <mergeCell ref="A237:G237"/>
    <mergeCell ref="H237:BS237"/>
    <mergeCell ref="BT237:CI237"/>
    <mergeCell ref="CJ237:DA237"/>
    <mergeCell ref="A241:G241"/>
    <mergeCell ref="H241:BS241"/>
    <mergeCell ref="BT241:CI241"/>
    <mergeCell ref="CJ241:DA241"/>
    <mergeCell ref="A243:DA243"/>
    <mergeCell ref="A245:G245"/>
    <mergeCell ref="H245:BC245"/>
    <mergeCell ref="BD245:BS245"/>
    <mergeCell ref="BT245:CI245"/>
    <mergeCell ref="CJ245:DA245"/>
    <mergeCell ref="A246:G246"/>
    <mergeCell ref="H246:BC246"/>
    <mergeCell ref="BD246:BS246"/>
    <mergeCell ref="BT246:CI246"/>
    <mergeCell ref="CJ246:DA246"/>
    <mergeCell ref="A247:G247"/>
    <mergeCell ref="H247:BC247"/>
    <mergeCell ref="BD247:BS247"/>
    <mergeCell ref="BT247:CI247"/>
    <mergeCell ref="CJ247:DA247"/>
    <mergeCell ref="A248:G248"/>
    <mergeCell ref="H248:BC248"/>
    <mergeCell ref="BD248:BS248"/>
    <mergeCell ref="BT248:CI248"/>
    <mergeCell ref="CJ248:DA248"/>
    <mergeCell ref="A249:G249"/>
    <mergeCell ref="H249:BC249"/>
    <mergeCell ref="BD249:BS249"/>
    <mergeCell ref="BT249:CI249"/>
    <mergeCell ref="CJ249:DA249"/>
    <mergeCell ref="A250:G250"/>
    <mergeCell ref="H250:BC250"/>
    <mergeCell ref="BD250:BS250"/>
    <mergeCell ref="BT250:CI250"/>
    <mergeCell ref="CJ250:DA250"/>
    <mergeCell ref="A251:G251"/>
    <mergeCell ref="H251:BC251"/>
    <mergeCell ref="BD251:BS251"/>
    <mergeCell ref="BT251:CI251"/>
    <mergeCell ref="CJ251:DA251"/>
    <mergeCell ref="A252:G252"/>
    <mergeCell ref="H252:BC252"/>
    <mergeCell ref="BD252:BS252"/>
    <mergeCell ref="BT252:CI252"/>
    <mergeCell ref="CJ252:DA252"/>
    <mergeCell ref="A255:G255"/>
    <mergeCell ref="H255:BC255"/>
    <mergeCell ref="BD255:BS255"/>
    <mergeCell ref="BT255:CI255"/>
    <mergeCell ref="CJ255:DA255"/>
    <mergeCell ref="A257:DA257"/>
    <mergeCell ref="A253:G253"/>
    <mergeCell ref="H253:BC253"/>
    <mergeCell ref="BD253:BS253"/>
    <mergeCell ref="BT253:CI253"/>
    <mergeCell ref="CJ253:DA253"/>
    <mergeCell ref="A254:G254"/>
    <mergeCell ref="H254:BC254"/>
    <mergeCell ref="BD254:BS254"/>
    <mergeCell ref="BT254:CI254"/>
    <mergeCell ref="CJ254:DA254"/>
    <mergeCell ref="A259:G259"/>
    <mergeCell ref="H259:BC259"/>
    <mergeCell ref="BD259:BS259"/>
    <mergeCell ref="BT259:CI259"/>
    <mergeCell ref="CJ259:DA259"/>
    <mergeCell ref="A260:G260"/>
    <mergeCell ref="H260:BC260"/>
    <mergeCell ref="BD260:BS260"/>
    <mergeCell ref="BT260:CI260"/>
    <mergeCell ref="CJ260:DA260"/>
    <mergeCell ref="A261:G261"/>
    <mergeCell ref="H261:BC261"/>
    <mergeCell ref="BD261:BS261"/>
    <mergeCell ref="BT261:CI261"/>
    <mergeCell ref="CJ261:DA261"/>
    <mergeCell ref="A262:G262"/>
    <mergeCell ref="H262:BC262"/>
    <mergeCell ref="BD262:BS262"/>
    <mergeCell ref="BT262:CI262"/>
    <mergeCell ref="CJ262:DA262"/>
    <mergeCell ref="A263:G263"/>
    <mergeCell ref="H263:BC263"/>
    <mergeCell ref="BD263:BS263"/>
    <mergeCell ref="BT263:CI263"/>
    <mergeCell ref="CJ263:DA263"/>
    <mergeCell ref="A264:G264"/>
    <mergeCell ref="H264:BC264"/>
    <mergeCell ref="BD264:BS264"/>
    <mergeCell ref="BT264:CI264"/>
    <mergeCell ref="CJ264:DA264"/>
    <mergeCell ref="A265:G265"/>
    <mergeCell ref="H265:BC265"/>
    <mergeCell ref="BD265:BS265"/>
    <mergeCell ref="BT265:CI265"/>
    <mergeCell ref="CJ265:DA265"/>
    <mergeCell ref="A266:G266"/>
    <mergeCell ref="H266:BC266"/>
    <mergeCell ref="BD266:BS266"/>
    <mergeCell ref="BT266:CI266"/>
    <mergeCell ref="CJ266:DA266"/>
    <mergeCell ref="BD270:BS270"/>
    <mergeCell ref="BT270:CI270"/>
    <mergeCell ref="CJ270:DA270"/>
    <mergeCell ref="A267:G267"/>
    <mergeCell ref="H267:BC267"/>
    <mergeCell ref="BD267:BS267"/>
    <mergeCell ref="BT267:CI267"/>
    <mergeCell ref="CJ267:DA267"/>
    <mergeCell ref="A268:G268"/>
    <mergeCell ref="H268:BC268"/>
    <mergeCell ref="BD268:BS268"/>
    <mergeCell ref="BT268:CI268"/>
    <mergeCell ref="CJ268:DA268"/>
    <mergeCell ref="A273:G273"/>
    <mergeCell ref="H273:BC273"/>
    <mergeCell ref="BD273:BS273"/>
    <mergeCell ref="BT273:CI273"/>
    <mergeCell ref="CJ273:DA273"/>
    <mergeCell ref="BW44:CL44"/>
    <mergeCell ref="BW45:CL45"/>
    <mergeCell ref="A271:G271"/>
    <mergeCell ref="H271:BC271"/>
    <mergeCell ref="BD271:BS271"/>
    <mergeCell ref="BT271:CI271"/>
    <mergeCell ref="CJ271:DA271"/>
    <mergeCell ref="A272:G272"/>
    <mergeCell ref="H272:BC272"/>
    <mergeCell ref="BD272:BS272"/>
    <mergeCell ref="BT272:CI272"/>
    <mergeCell ref="CJ272:DA272"/>
    <mergeCell ref="A269:G269"/>
    <mergeCell ref="H269:BC269"/>
    <mergeCell ref="BD269:BS269"/>
    <mergeCell ref="BT269:CI269"/>
    <mergeCell ref="CJ269:DA269"/>
    <mergeCell ref="A270:G270"/>
    <mergeCell ref="H270:BC270"/>
    <mergeCell ref="A235:G235"/>
    <mergeCell ref="H235:BS235"/>
    <mergeCell ref="BT235:CI235"/>
    <mergeCell ref="CJ235:DA235"/>
    <mergeCell ref="A233:G233"/>
    <mergeCell ref="H233:BS233"/>
    <mergeCell ref="BT233:CI233"/>
    <mergeCell ref="CJ233:DA233"/>
    <mergeCell ref="A234:G234"/>
    <mergeCell ref="H234:BS234"/>
    <mergeCell ref="BT234:CI234"/>
    <mergeCell ref="CJ234:DA234"/>
    <mergeCell ref="A229:G229"/>
    <mergeCell ref="H229:BS229"/>
    <mergeCell ref="BT229:CI229"/>
    <mergeCell ref="CJ229:DA229"/>
    <mergeCell ref="A230:G230"/>
    <mergeCell ref="H230:BS230"/>
    <mergeCell ref="BT230:CI230"/>
    <mergeCell ref="CJ230:DA230"/>
    <mergeCell ref="A231:G231"/>
    <mergeCell ref="H231:BS231"/>
    <mergeCell ref="BT231:CI231"/>
    <mergeCell ref="CJ231:DA231"/>
  </mergeCells>
  <pageMargins left="0.59055118110236227" right="0.51181102362204722" top="0.78740157480314965" bottom="0.39370078740157483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O40"/>
  <sheetViews>
    <sheetView view="pageBreakPreview" topLeftCell="A4" zoomScaleSheetLayoutView="100" workbookViewId="0">
      <selection activeCell="A38" sqref="A38:X42"/>
    </sheetView>
  </sheetViews>
  <sheetFormatPr defaultColWidth="0.85546875" defaultRowHeight="12.75"/>
  <cols>
    <col min="1" max="22" width="0.85546875" style="106" customWidth="1"/>
    <col min="23" max="23" width="2.42578125" style="106" customWidth="1"/>
    <col min="24" max="24" width="1.7109375" style="106" customWidth="1"/>
    <col min="25" max="39" width="0.85546875" style="106"/>
    <col min="40" max="40" width="4.42578125" style="106" customWidth="1"/>
    <col min="41" max="86" width="0.85546875" style="106"/>
    <col min="87" max="87" width="3.7109375" style="106" bestFit="1" customWidth="1"/>
    <col min="88" max="135" width="0.85546875" style="106"/>
    <col min="136" max="136" width="2" style="106" bestFit="1" customWidth="1"/>
    <col min="137" max="240" width="0.85546875" style="106"/>
    <col min="241" max="262" width="0.85546875" style="106" customWidth="1"/>
    <col min="263" max="263" width="2.42578125" style="106" customWidth="1"/>
    <col min="264" max="264" width="1.7109375" style="106" customWidth="1"/>
    <col min="265" max="496" width="0.85546875" style="106"/>
    <col min="497" max="518" width="0.85546875" style="106" customWidth="1"/>
    <col min="519" max="519" width="2.42578125" style="106" customWidth="1"/>
    <col min="520" max="520" width="1.7109375" style="106" customWidth="1"/>
    <col min="521" max="752" width="0.85546875" style="106"/>
    <col min="753" max="774" width="0.85546875" style="106" customWidth="1"/>
    <col min="775" max="775" width="2.42578125" style="106" customWidth="1"/>
    <col min="776" max="776" width="1.7109375" style="106" customWidth="1"/>
    <col min="777" max="1008" width="0.85546875" style="106"/>
    <col min="1009" max="1030" width="0.85546875" style="106" customWidth="1"/>
    <col min="1031" max="1031" width="2.42578125" style="106" customWidth="1"/>
    <col min="1032" max="1032" width="1.7109375" style="106" customWidth="1"/>
    <col min="1033" max="1264" width="0.85546875" style="106"/>
    <col min="1265" max="1286" width="0.85546875" style="106" customWidth="1"/>
    <col min="1287" max="1287" width="2.42578125" style="106" customWidth="1"/>
    <col min="1288" max="1288" width="1.7109375" style="106" customWidth="1"/>
    <col min="1289" max="1520" width="0.85546875" style="106"/>
    <col min="1521" max="1542" width="0.85546875" style="106" customWidth="1"/>
    <col min="1543" max="1543" width="2.42578125" style="106" customWidth="1"/>
    <col min="1544" max="1544" width="1.7109375" style="106" customWidth="1"/>
    <col min="1545" max="1776" width="0.85546875" style="106"/>
    <col min="1777" max="1798" width="0.85546875" style="106" customWidth="1"/>
    <col min="1799" max="1799" width="2.42578125" style="106" customWidth="1"/>
    <col min="1800" max="1800" width="1.7109375" style="106" customWidth="1"/>
    <col min="1801" max="2032" width="0.85546875" style="106"/>
    <col min="2033" max="2054" width="0.85546875" style="106" customWidth="1"/>
    <col min="2055" max="2055" width="2.42578125" style="106" customWidth="1"/>
    <col min="2056" max="2056" width="1.7109375" style="106" customWidth="1"/>
    <col min="2057" max="2288" width="0.85546875" style="106"/>
    <col min="2289" max="2310" width="0.85546875" style="106" customWidth="1"/>
    <col min="2311" max="2311" width="2.42578125" style="106" customWidth="1"/>
    <col min="2312" max="2312" width="1.7109375" style="106" customWidth="1"/>
    <col min="2313" max="2544" width="0.85546875" style="106"/>
    <col min="2545" max="2566" width="0.85546875" style="106" customWidth="1"/>
    <col min="2567" max="2567" width="2.42578125" style="106" customWidth="1"/>
    <col min="2568" max="2568" width="1.7109375" style="106" customWidth="1"/>
    <col min="2569" max="2800" width="0.85546875" style="106"/>
    <col min="2801" max="2822" width="0.85546875" style="106" customWidth="1"/>
    <col min="2823" max="2823" width="2.42578125" style="106" customWidth="1"/>
    <col min="2824" max="2824" width="1.7109375" style="106" customWidth="1"/>
    <col min="2825" max="3056" width="0.85546875" style="106"/>
    <col min="3057" max="3078" width="0.85546875" style="106" customWidth="1"/>
    <col min="3079" max="3079" width="2.42578125" style="106" customWidth="1"/>
    <col min="3080" max="3080" width="1.7109375" style="106" customWidth="1"/>
    <col min="3081" max="3312" width="0.85546875" style="106"/>
    <col min="3313" max="3334" width="0.85546875" style="106" customWidth="1"/>
    <col min="3335" max="3335" width="2.42578125" style="106" customWidth="1"/>
    <col min="3336" max="3336" width="1.7109375" style="106" customWidth="1"/>
    <col min="3337" max="3568" width="0.85546875" style="106"/>
    <col min="3569" max="3590" width="0.85546875" style="106" customWidth="1"/>
    <col min="3591" max="3591" width="2.42578125" style="106" customWidth="1"/>
    <col min="3592" max="3592" width="1.7109375" style="106" customWidth="1"/>
    <col min="3593" max="3824" width="0.85546875" style="106"/>
    <col min="3825" max="3846" width="0.85546875" style="106" customWidth="1"/>
    <col min="3847" max="3847" width="2.42578125" style="106" customWidth="1"/>
    <col min="3848" max="3848" width="1.7109375" style="106" customWidth="1"/>
    <col min="3849" max="4080" width="0.85546875" style="106"/>
    <col min="4081" max="4102" width="0.85546875" style="106" customWidth="1"/>
    <col min="4103" max="4103" width="2.42578125" style="106" customWidth="1"/>
    <col min="4104" max="4104" width="1.7109375" style="106" customWidth="1"/>
    <col min="4105" max="4336" width="0.85546875" style="106"/>
    <col min="4337" max="4358" width="0.85546875" style="106" customWidth="1"/>
    <col min="4359" max="4359" width="2.42578125" style="106" customWidth="1"/>
    <col min="4360" max="4360" width="1.7109375" style="106" customWidth="1"/>
    <col min="4361" max="4592" width="0.85546875" style="106"/>
    <col min="4593" max="4614" width="0.85546875" style="106" customWidth="1"/>
    <col min="4615" max="4615" width="2.42578125" style="106" customWidth="1"/>
    <col min="4616" max="4616" width="1.7109375" style="106" customWidth="1"/>
    <col min="4617" max="4848" width="0.85546875" style="106"/>
    <col min="4849" max="4870" width="0.85546875" style="106" customWidth="1"/>
    <col min="4871" max="4871" width="2.42578125" style="106" customWidth="1"/>
    <col min="4872" max="4872" width="1.7109375" style="106" customWidth="1"/>
    <col min="4873" max="5104" width="0.85546875" style="106"/>
    <col min="5105" max="5126" width="0.85546875" style="106" customWidth="1"/>
    <col min="5127" max="5127" width="2.42578125" style="106" customWidth="1"/>
    <col min="5128" max="5128" width="1.7109375" style="106" customWidth="1"/>
    <col min="5129" max="5360" width="0.85546875" style="106"/>
    <col min="5361" max="5382" width="0.85546875" style="106" customWidth="1"/>
    <col min="5383" max="5383" width="2.42578125" style="106" customWidth="1"/>
    <col min="5384" max="5384" width="1.7109375" style="106" customWidth="1"/>
    <col min="5385" max="5616" width="0.85546875" style="106"/>
    <col min="5617" max="5638" width="0.85546875" style="106" customWidth="1"/>
    <col min="5639" max="5639" width="2.42578125" style="106" customWidth="1"/>
    <col min="5640" max="5640" width="1.7109375" style="106" customWidth="1"/>
    <col min="5641" max="5872" width="0.85546875" style="106"/>
    <col min="5873" max="5894" width="0.85546875" style="106" customWidth="1"/>
    <col min="5895" max="5895" width="2.42578125" style="106" customWidth="1"/>
    <col min="5896" max="5896" width="1.7109375" style="106" customWidth="1"/>
    <col min="5897" max="6128" width="0.85546875" style="106"/>
    <col min="6129" max="6150" width="0.85546875" style="106" customWidth="1"/>
    <col min="6151" max="6151" width="2.42578125" style="106" customWidth="1"/>
    <col min="6152" max="6152" width="1.7109375" style="106" customWidth="1"/>
    <col min="6153" max="6384" width="0.85546875" style="106"/>
    <col min="6385" max="6406" width="0.85546875" style="106" customWidth="1"/>
    <col min="6407" max="6407" width="2.42578125" style="106" customWidth="1"/>
    <col min="6408" max="6408" width="1.7109375" style="106" customWidth="1"/>
    <col min="6409" max="6640" width="0.85546875" style="106"/>
    <col min="6641" max="6662" width="0.85546875" style="106" customWidth="1"/>
    <col min="6663" max="6663" width="2.42578125" style="106" customWidth="1"/>
    <col min="6664" max="6664" width="1.7109375" style="106" customWidth="1"/>
    <col min="6665" max="6896" width="0.85546875" style="106"/>
    <col min="6897" max="6918" width="0.85546875" style="106" customWidth="1"/>
    <col min="6919" max="6919" width="2.42578125" style="106" customWidth="1"/>
    <col min="6920" max="6920" width="1.7109375" style="106" customWidth="1"/>
    <col min="6921" max="7152" width="0.85546875" style="106"/>
    <col min="7153" max="7174" width="0.85546875" style="106" customWidth="1"/>
    <col min="7175" max="7175" width="2.42578125" style="106" customWidth="1"/>
    <col min="7176" max="7176" width="1.7109375" style="106" customWidth="1"/>
    <col min="7177" max="7408" width="0.85546875" style="106"/>
    <col min="7409" max="7430" width="0.85546875" style="106" customWidth="1"/>
    <col min="7431" max="7431" width="2.42578125" style="106" customWidth="1"/>
    <col min="7432" max="7432" width="1.7109375" style="106" customWidth="1"/>
    <col min="7433" max="7664" width="0.85546875" style="106"/>
    <col min="7665" max="7686" width="0.85546875" style="106" customWidth="1"/>
    <col min="7687" max="7687" width="2.42578125" style="106" customWidth="1"/>
    <col min="7688" max="7688" width="1.7109375" style="106" customWidth="1"/>
    <col min="7689" max="7920" width="0.85546875" style="106"/>
    <col min="7921" max="7942" width="0.85546875" style="106" customWidth="1"/>
    <col min="7943" max="7943" width="2.42578125" style="106" customWidth="1"/>
    <col min="7944" max="7944" width="1.7109375" style="106" customWidth="1"/>
    <col min="7945" max="8176" width="0.85546875" style="106"/>
    <col min="8177" max="8198" width="0.85546875" style="106" customWidth="1"/>
    <col min="8199" max="8199" width="2.42578125" style="106" customWidth="1"/>
    <col min="8200" max="8200" width="1.7109375" style="106" customWidth="1"/>
    <col min="8201" max="8432" width="0.85546875" style="106"/>
    <col min="8433" max="8454" width="0.85546875" style="106" customWidth="1"/>
    <col min="8455" max="8455" width="2.42578125" style="106" customWidth="1"/>
    <col min="8456" max="8456" width="1.7109375" style="106" customWidth="1"/>
    <col min="8457" max="8688" width="0.85546875" style="106"/>
    <col min="8689" max="8710" width="0.85546875" style="106" customWidth="1"/>
    <col min="8711" max="8711" width="2.42578125" style="106" customWidth="1"/>
    <col min="8712" max="8712" width="1.7109375" style="106" customWidth="1"/>
    <col min="8713" max="8944" width="0.85546875" style="106"/>
    <col min="8945" max="8966" width="0.85546875" style="106" customWidth="1"/>
    <col min="8967" max="8967" width="2.42578125" style="106" customWidth="1"/>
    <col min="8968" max="8968" width="1.7109375" style="106" customWidth="1"/>
    <col min="8969" max="9200" width="0.85546875" style="106"/>
    <col min="9201" max="9222" width="0.85546875" style="106" customWidth="1"/>
    <col min="9223" max="9223" width="2.42578125" style="106" customWidth="1"/>
    <col min="9224" max="9224" width="1.7109375" style="106" customWidth="1"/>
    <col min="9225" max="9456" width="0.85546875" style="106"/>
    <col min="9457" max="9478" width="0.85546875" style="106" customWidth="1"/>
    <col min="9479" max="9479" width="2.42578125" style="106" customWidth="1"/>
    <col min="9480" max="9480" width="1.7109375" style="106" customWidth="1"/>
    <col min="9481" max="9712" width="0.85546875" style="106"/>
    <col min="9713" max="9734" width="0.85546875" style="106" customWidth="1"/>
    <col min="9735" max="9735" width="2.42578125" style="106" customWidth="1"/>
    <col min="9736" max="9736" width="1.7109375" style="106" customWidth="1"/>
    <col min="9737" max="9968" width="0.85546875" style="106"/>
    <col min="9969" max="9990" width="0.85546875" style="106" customWidth="1"/>
    <col min="9991" max="9991" width="2.42578125" style="106" customWidth="1"/>
    <col min="9992" max="9992" width="1.7109375" style="106" customWidth="1"/>
    <col min="9993" max="10224" width="0.85546875" style="106"/>
    <col min="10225" max="10246" width="0.85546875" style="106" customWidth="1"/>
    <col min="10247" max="10247" width="2.42578125" style="106" customWidth="1"/>
    <col min="10248" max="10248" width="1.7109375" style="106" customWidth="1"/>
    <col min="10249" max="10480" width="0.85546875" style="106"/>
    <col min="10481" max="10502" width="0.85546875" style="106" customWidth="1"/>
    <col min="10503" max="10503" width="2.42578125" style="106" customWidth="1"/>
    <col min="10504" max="10504" width="1.7109375" style="106" customWidth="1"/>
    <col min="10505" max="10736" width="0.85546875" style="106"/>
    <col min="10737" max="10758" width="0.85546875" style="106" customWidth="1"/>
    <col min="10759" max="10759" width="2.42578125" style="106" customWidth="1"/>
    <col min="10760" max="10760" width="1.7109375" style="106" customWidth="1"/>
    <col min="10761" max="10992" width="0.85546875" style="106"/>
    <col min="10993" max="11014" width="0.85546875" style="106" customWidth="1"/>
    <col min="11015" max="11015" width="2.42578125" style="106" customWidth="1"/>
    <col min="11016" max="11016" width="1.7109375" style="106" customWidth="1"/>
    <col min="11017" max="11248" width="0.85546875" style="106"/>
    <col min="11249" max="11270" width="0.85546875" style="106" customWidth="1"/>
    <col min="11271" max="11271" width="2.42578125" style="106" customWidth="1"/>
    <col min="11272" max="11272" width="1.7109375" style="106" customWidth="1"/>
    <col min="11273" max="11504" width="0.85546875" style="106"/>
    <col min="11505" max="11526" width="0.85546875" style="106" customWidth="1"/>
    <col min="11527" max="11527" width="2.42578125" style="106" customWidth="1"/>
    <col min="11528" max="11528" width="1.7109375" style="106" customWidth="1"/>
    <col min="11529" max="11760" width="0.85546875" style="106"/>
    <col min="11761" max="11782" width="0.85546875" style="106" customWidth="1"/>
    <col min="11783" max="11783" width="2.42578125" style="106" customWidth="1"/>
    <col min="11784" max="11784" width="1.7109375" style="106" customWidth="1"/>
    <col min="11785" max="12016" width="0.85546875" style="106"/>
    <col min="12017" max="12038" width="0.85546875" style="106" customWidth="1"/>
    <col min="12039" max="12039" width="2.42578125" style="106" customWidth="1"/>
    <col min="12040" max="12040" width="1.7109375" style="106" customWidth="1"/>
    <col min="12041" max="12272" width="0.85546875" style="106"/>
    <col min="12273" max="12294" width="0.85546875" style="106" customWidth="1"/>
    <col min="12295" max="12295" width="2.42578125" style="106" customWidth="1"/>
    <col min="12296" max="12296" width="1.7109375" style="106" customWidth="1"/>
    <col min="12297" max="12528" width="0.85546875" style="106"/>
    <col min="12529" max="12550" width="0.85546875" style="106" customWidth="1"/>
    <col min="12551" max="12551" width="2.42578125" style="106" customWidth="1"/>
    <col min="12552" max="12552" width="1.7109375" style="106" customWidth="1"/>
    <col min="12553" max="12784" width="0.85546875" style="106"/>
    <col min="12785" max="12806" width="0.85546875" style="106" customWidth="1"/>
    <col min="12807" max="12807" width="2.42578125" style="106" customWidth="1"/>
    <col min="12808" max="12808" width="1.7109375" style="106" customWidth="1"/>
    <col min="12809" max="13040" width="0.85546875" style="106"/>
    <col min="13041" max="13062" width="0.85546875" style="106" customWidth="1"/>
    <col min="13063" max="13063" width="2.42578125" style="106" customWidth="1"/>
    <col min="13064" max="13064" width="1.7109375" style="106" customWidth="1"/>
    <col min="13065" max="13296" width="0.85546875" style="106"/>
    <col min="13297" max="13318" width="0.85546875" style="106" customWidth="1"/>
    <col min="13319" max="13319" width="2.42578125" style="106" customWidth="1"/>
    <col min="13320" max="13320" width="1.7109375" style="106" customWidth="1"/>
    <col min="13321" max="13552" width="0.85546875" style="106"/>
    <col min="13553" max="13574" width="0.85546875" style="106" customWidth="1"/>
    <col min="13575" max="13575" width="2.42578125" style="106" customWidth="1"/>
    <col min="13576" max="13576" width="1.7109375" style="106" customWidth="1"/>
    <col min="13577" max="13808" width="0.85546875" style="106"/>
    <col min="13809" max="13830" width="0.85546875" style="106" customWidth="1"/>
    <col min="13831" max="13831" width="2.42578125" style="106" customWidth="1"/>
    <col min="13832" max="13832" width="1.7109375" style="106" customWidth="1"/>
    <col min="13833" max="14064" width="0.85546875" style="106"/>
    <col min="14065" max="14086" width="0.85546875" style="106" customWidth="1"/>
    <col min="14087" max="14087" width="2.42578125" style="106" customWidth="1"/>
    <col min="14088" max="14088" width="1.7109375" style="106" customWidth="1"/>
    <col min="14089" max="14320" width="0.85546875" style="106"/>
    <col min="14321" max="14342" width="0.85546875" style="106" customWidth="1"/>
    <col min="14343" max="14343" width="2.42578125" style="106" customWidth="1"/>
    <col min="14344" max="14344" width="1.7109375" style="106" customWidth="1"/>
    <col min="14345" max="14576" width="0.85546875" style="106"/>
    <col min="14577" max="14598" width="0.85546875" style="106" customWidth="1"/>
    <col min="14599" max="14599" width="2.42578125" style="106" customWidth="1"/>
    <col min="14600" max="14600" width="1.7109375" style="106" customWidth="1"/>
    <col min="14601" max="14832" width="0.85546875" style="106"/>
    <col min="14833" max="14854" width="0.85546875" style="106" customWidth="1"/>
    <col min="14855" max="14855" width="2.42578125" style="106" customWidth="1"/>
    <col min="14856" max="14856" width="1.7109375" style="106" customWidth="1"/>
    <col min="14857" max="15088" width="0.85546875" style="106"/>
    <col min="15089" max="15110" width="0.85546875" style="106" customWidth="1"/>
    <col min="15111" max="15111" width="2.42578125" style="106" customWidth="1"/>
    <col min="15112" max="15112" width="1.7109375" style="106" customWidth="1"/>
    <col min="15113" max="15344" width="0.85546875" style="106"/>
    <col min="15345" max="15366" width="0.85546875" style="106" customWidth="1"/>
    <col min="15367" max="15367" width="2.42578125" style="106" customWidth="1"/>
    <col min="15368" max="15368" width="1.7109375" style="106" customWidth="1"/>
    <col min="15369" max="15600" width="0.85546875" style="106"/>
    <col min="15601" max="15622" width="0.85546875" style="106" customWidth="1"/>
    <col min="15623" max="15623" width="2.42578125" style="106" customWidth="1"/>
    <col min="15624" max="15624" width="1.7109375" style="106" customWidth="1"/>
    <col min="15625" max="15856" width="0.85546875" style="106"/>
    <col min="15857" max="15878" width="0.85546875" style="106" customWidth="1"/>
    <col min="15879" max="15879" width="2.42578125" style="106" customWidth="1"/>
    <col min="15880" max="15880" width="1.7109375" style="106" customWidth="1"/>
    <col min="15881" max="16112" width="0.85546875" style="106"/>
    <col min="16113" max="16134" width="0.85546875" style="106" customWidth="1"/>
    <col min="16135" max="16135" width="2.42578125" style="106" customWidth="1"/>
    <col min="16136" max="16136" width="1.7109375" style="106" customWidth="1"/>
    <col min="16137" max="16384" width="0.85546875" style="106"/>
  </cols>
  <sheetData>
    <row r="1" spans="1:146" ht="20.25" customHeight="1"/>
    <row r="2" spans="1:146" ht="22.5" customHeight="1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CI2" s="303" t="s">
        <v>490</v>
      </c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</row>
    <row r="3" spans="1:146" s="108" customFormat="1" ht="15.75">
      <c r="A3" s="134" t="s">
        <v>434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8"/>
    </row>
    <row r="4" spans="1:146" ht="12.75" customHeight="1">
      <c r="O4" s="304" t="s">
        <v>542</v>
      </c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304"/>
      <c r="DE4" s="304"/>
      <c r="DF4" s="304"/>
      <c r="DG4" s="304"/>
      <c r="DH4" s="304"/>
      <c r="DI4" s="304"/>
      <c r="DJ4" s="304"/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6"/>
    </row>
    <row r="5" spans="1:146" s="108" customFormat="1" ht="15.7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8"/>
    </row>
    <row r="6" spans="1:146" s="151" customFormat="1" ht="15">
      <c r="A6" s="244" t="s">
        <v>327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80" t="s">
        <v>553</v>
      </c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</row>
    <row r="7" spans="1:146" s="151" customFormat="1" ht="19.5" customHeight="1">
      <c r="A7" s="305" t="s">
        <v>491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</row>
    <row r="8" spans="1:146" s="151" customFormat="1" ht="15">
      <c r="A8" s="143" t="s">
        <v>494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4"/>
      <c r="Y8" s="144"/>
      <c r="Z8" s="144"/>
      <c r="AA8" s="144"/>
      <c r="AB8" s="144"/>
      <c r="AC8" s="144"/>
      <c r="AD8" s="144"/>
      <c r="AE8" s="301" t="s">
        <v>495</v>
      </c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</row>
    <row r="9" spans="1:146" s="109" customFormat="1" ht="10.5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</row>
    <row r="10" spans="1:146" s="153" customFormat="1" ht="45" customHeight="1">
      <c r="A10" s="291" t="s">
        <v>329</v>
      </c>
      <c r="B10" s="292"/>
      <c r="C10" s="292"/>
      <c r="D10" s="292"/>
      <c r="E10" s="292"/>
      <c r="F10" s="293"/>
      <c r="G10" s="291" t="s">
        <v>492</v>
      </c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3"/>
      <c r="AE10" s="291" t="s">
        <v>493</v>
      </c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3"/>
      <c r="BD10" s="291" t="s">
        <v>426</v>
      </c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3"/>
      <c r="BT10" s="294" t="s">
        <v>341</v>
      </c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6"/>
    </row>
    <row r="11" spans="1:146" s="114" customFormat="1">
      <c r="A11" s="297">
        <v>1</v>
      </c>
      <c r="B11" s="297"/>
      <c r="C11" s="297"/>
      <c r="D11" s="297"/>
      <c r="E11" s="297"/>
      <c r="F11" s="297"/>
      <c r="G11" s="297">
        <v>2</v>
      </c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>
        <v>3</v>
      </c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>
        <v>4</v>
      </c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8">
        <v>5</v>
      </c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300"/>
    </row>
    <row r="12" spans="1:146" s="115" customFormat="1" ht="26.25" customHeight="1">
      <c r="A12" s="281" t="s">
        <v>141</v>
      </c>
      <c r="B12" s="281"/>
      <c r="C12" s="281"/>
      <c r="D12" s="281"/>
      <c r="E12" s="281"/>
      <c r="F12" s="281"/>
      <c r="G12" s="282" t="s">
        <v>590</v>
      </c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3">
        <v>5000</v>
      </c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>
        <v>60</v>
      </c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4">
        <v>300000</v>
      </c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6"/>
    </row>
    <row r="13" spans="1:146" s="115" customFormat="1" ht="15" customHeight="1">
      <c r="A13" s="281"/>
      <c r="B13" s="281"/>
      <c r="C13" s="281"/>
      <c r="D13" s="281"/>
      <c r="E13" s="281"/>
      <c r="F13" s="281"/>
      <c r="G13" s="287" t="s">
        <v>336</v>
      </c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8"/>
      <c r="AE13" s="283" t="s">
        <v>293</v>
      </c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 t="s">
        <v>293</v>
      </c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4">
        <f>SUM(BT12)</f>
        <v>300000</v>
      </c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90"/>
    </row>
    <row r="14" spans="1:146" s="115" customFormat="1" ht="15" customHeight="1">
      <c r="A14" s="117"/>
      <c r="B14" s="117"/>
      <c r="C14" s="117"/>
      <c r="D14" s="117"/>
      <c r="E14" s="117"/>
      <c r="F14" s="117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33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</row>
    <row r="15" spans="1:146" s="151" customFormat="1" ht="15">
      <c r="A15" s="143" t="s">
        <v>494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4"/>
      <c r="Y15" s="144"/>
      <c r="Z15" s="144"/>
      <c r="AA15" s="144"/>
      <c r="AB15" s="144"/>
      <c r="AC15" s="144"/>
      <c r="AD15" s="144"/>
      <c r="AE15" s="301" t="s">
        <v>496</v>
      </c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</row>
    <row r="16" spans="1:146" s="109" customFormat="1" ht="10.5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</row>
    <row r="17" spans="1:145" s="153" customFormat="1" ht="45" customHeight="1">
      <c r="A17" s="291" t="s">
        <v>329</v>
      </c>
      <c r="B17" s="292"/>
      <c r="C17" s="292"/>
      <c r="D17" s="292"/>
      <c r="E17" s="292"/>
      <c r="F17" s="293"/>
      <c r="G17" s="291" t="s">
        <v>492</v>
      </c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3"/>
      <c r="AE17" s="291" t="s">
        <v>493</v>
      </c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3"/>
      <c r="BD17" s="291" t="s">
        <v>426</v>
      </c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3"/>
      <c r="BT17" s="294" t="s">
        <v>341</v>
      </c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6"/>
    </row>
    <row r="18" spans="1:145" s="114" customFormat="1">
      <c r="A18" s="297">
        <v>1</v>
      </c>
      <c r="B18" s="297"/>
      <c r="C18" s="297"/>
      <c r="D18" s="297"/>
      <c r="E18" s="297"/>
      <c r="F18" s="297"/>
      <c r="G18" s="297">
        <v>2</v>
      </c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>
        <v>3</v>
      </c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>
        <v>4</v>
      </c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8">
        <v>5</v>
      </c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300"/>
    </row>
    <row r="19" spans="1:145" s="115" customFormat="1" ht="15" customHeight="1">
      <c r="A19" s="281"/>
      <c r="B19" s="281"/>
      <c r="C19" s="281"/>
      <c r="D19" s="281"/>
      <c r="E19" s="281"/>
      <c r="F19" s="281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4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6"/>
    </row>
    <row r="20" spans="1:145" s="115" customFormat="1" ht="15" customHeight="1">
      <c r="A20" s="281"/>
      <c r="B20" s="281"/>
      <c r="C20" s="281"/>
      <c r="D20" s="281"/>
      <c r="E20" s="281"/>
      <c r="F20" s="281"/>
      <c r="G20" s="287" t="s">
        <v>336</v>
      </c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8"/>
      <c r="AE20" s="283" t="s">
        <v>293</v>
      </c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 t="s">
        <v>293</v>
      </c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4">
        <f>SUM(BT19)</f>
        <v>0</v>
      </c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90"/>
    </row>
    <row r="21" spans="1:145" s="115" customFormat="1" ht="15" customHeight="1">
      <c r="A21" s="117"/>
      <c r="B21" s="117"/>
      <c r="C21" s="117"/>
      <c r="D21" s="117"/>
      <c r="E21" s="117"/>
      <c r="F21" s="117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33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</row>
    <row r="22" spans="1:145" s="109" customFormat="1" ht="15">
      <c r="A22" s="223" t="s">
        <v>433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</row>
    <row r="23" spans="1:145" ht="6" customHeight="1"/>
    <row r="24" spans="1:145" s="151" customFormat="1" ht="15">
      <c r="A24" s="151" t="s">
        <v>326</v>
      </c>
      <c r="X24" s="238" t="s">
        <v>528</v>
      </c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</row>
    <row r="25" spans="1:145" s="151" customFormat="1" ht="24" customHeight="1"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</row>
    <row r="26" spans="1:145" s="151" customFormat="1" ht="15">
      <c r="A26" s="244" t="s">
        <v>327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80" t="s">
        <v>553</v>
      </c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0"/>
      <c r="DV26" s="280"/>
      <c r="DW26" s="280"/>
      <c r="DX26" s="280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</row>
    <row r="27" spans="1:145" ht="9.75" customHeight="1"/>
    <row r="28" spans="1:145" s="109" customFormat="1" ht="15">
      <c r="A28" s="223" t="s">
        <v>328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V28" s="223"/>
      <c r="DW28" s="223"/>
      <c r="DX28" s="223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</row>
    <row r="29" spans="1:145" ht="10.5" customHeight="1"/>
    <row r="30" spans="1:145" s="153" customFormat="1" ht="13.5" customHeight="1">
      <c r="A30" s="201" t="s">
        <v>329</v>
      </c>
      <c r="B30" s="202"/>
      <c r="C30" s="202"/>
      <c r="D30" s="202"/>
      <c r="E30" s="202"/>
      <c r="F30" s="203"/>
      <c r="G30" s="201" t="s">
        <v>330</v>
      </c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3"/>
      <c r="Y30" s="201" t="s">
        <v>497</v>
      </c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3"/>
      <c r="AO30" s="234" t="s">
        <v>430</v>
      </c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6"/>
      <c r="CR30" s="201" t="s">
        <v>331</v>
      </c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3"/>
      <c r="DH30" s="201" t="s">
        <v>431</v>
      </c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3"/>
      <c r="DY30" s="201" t="s">
        <v>432</v>
      </c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  <c r="EJ30" s="202"/>
      <c r="EK30" s="202"/>
      <c r="EL30" s="202"/>
      <c r="EM30" s="202"/>
      <c r="EN30" s="202"/>
      <c r="EO30" s="203"/>
    </row>
    <row r="31" spans="1:145" s="153" customFormat="1" ht="13.5" customHeight="1">
      <c r="A31" s="273"/>
      <c r="B31" s="274"/>
      <c r="C31" s="274"/>
      <c r="D31" s="274"/>
      <c r="E31" s="274"/>
      <c r="F31" s="275"/>
      <c r="G31" s="273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5"/>
      <c r="Y31" s="273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5"/>
      <c r="AO31" s="234" t="s">
        <v>332</v>
      </c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6"/>
      <c r="CR31" s="273"/>
      <c r="CS31" s="274"/>
      <c r="CT31" s="274"/>
      <c r="CU31" s="274"/>
      <c r="CV31" s="274"/>
      <c r="CW31" s="274"/>
      <c r="CX31" s="274"/>
      <c r="CY31" s="274"/>
      <c r="CZ31" s="274"/>
      <c r="DA31" s="274"/>
      <c r="DB31" s="274"/>
      <c r="DC31" s="274"/>
      <c r="DD31" s="274"/>
      <c r="DE31" s="274"/>
      <c r="DF31" s="274"/>
      <c r="DG31" s="275"/>
      <c r="DH31" s="273"/>
      <c r="DI31" s="274"/>
      <c r="DJ31" s="274"/>
      <c r="DK31" s="274"/>
      <c r="DL31" s="274"/>
      <c r="DM31" s="274"/>
      <c r="DN31" s="274"/>
      <c r="DO31" s="274"/>
      <c r="DP31" s="274"/>
      <c r="DQ31" s="274"/>
      <c r="DR31" s="274"/>
      <c r="DS31" s="274"/>
      <c r="DT31" s="274"/>
      <c r="DU31" s="274"/>
      <c r="DV31" s="274"/>
      <c r="DW31" s="274"/>
      <c r="DX31" s="275"/>
      <c r="DY31" s="273"/>
      <c r="DZ31" s="274"/>
      <c r="EA31" s="274"/>
      <c r="EB31" s="274"/>
      <c r="EC31" s="274"/>
      <c r="ED31" s="274"/>
      <c r="EE31" s="274"/>
      <c r="EF31" s="274"/>
      <c r="EG31" s="274"/>
      <c r="EH31" s="274"/>
      <c r="EI31" s="274"/>
      <c r="EJ31" s="274"/>
      <c r="EK31" s="274"/>
      <c r="EL31" s="274"/>
      <c r="EM31" s="274"/>
      <c r="EN31" s="274"/>
      <c r="EO31" s="275"/>
    </row>
    <row r="32" spans="1:145" s="153" customFormat="1" ht="39.75" customHeight="1">
      <c r="A32" s="276"/>
      <c r="B32" s="277"/>
      <c r="C32" s="277"/>
      <c r="D32" s="277"/>
      <c r="E32" s="277"/>
      <c r="F32" s="278"/>
      <c r="G32" s="276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8"/>
      <c r="Y32" s="276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8"/>
      <c r="AO32" s="279" t="s">
        <v>333</v>
      </c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 t="s">
        <v>334</v>
      </c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 t="s">
        <v>335</v>
      </c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6"/>
      <c r="CS32" s="277"/>
      <c r="CT32" s="277"/>
      <c r="CU32" s="277"/>
      <c r="CV32" s="277"/>
      <c r="CW32" s="277"/>
      <c r="CX32" s="277"/>
      <c r="CY32" s="277"/>
      <c r="CZ32" s="277"/>
      <c r="DA32" s="277"/>
      <c r="DB32" s="277"/>
      <c r="DC32" s="277"/>
      <c r="DD32" s="277"/>
      <c r="DE32" s="277"/>
      <c r="DF32" s="277"/>
      <c r="DG32" s="278"/>
      <c r="DH32" s="276"/>
      <c r="DI32" s="277"/>
      <c r="DJ32" s="277"/>
      <c r="DK32" s="277"/>
      <c r="DL32" s="277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8"/>
      <c r="DY32" s="276"/>
      <c r="DZ32" s="277"/>
      <c r="EA32" s="277"/>
      <c r="EB32" s="277"/>
      <c r="EC32" s="277"/>
      <c r="ED32" s="277"/>
      <c r="EE32" s="277"/>
      <c r="EF32" s="277"/>
      <c r="EG32" s="277"/>
      <c r="EH32" s="277"/>
      <c r="EI32" s="277"/>
      <c r="EJ32" s="277"/>
      <c r="EK32" s="277"/>
      <c r="EL32" s="277"/>
      <c r="EM32" s="277"/>
      <c r="EN32" s="277"/>
      <c r="EO32" s="278"/>
    </row>
    <row r="33" spans="1:171" s="114" customFormat="1">
      <c r="A33" s="204">
        <v>1</v>
      </c>
      <c r="B33" s="204"/>
      <c r="C33" s="204"/>
      <c r="D33" s="204"/>
      <c r="E33" s="204"/>
      <c r="F33" s="204"/>
      <c r="G33" s="204">
        <v>2</v>
      </c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>
        <v>3</v>
      </c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>
        <v>4</v>
      </c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>
        <v>5</v>
      </c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>
        <v>6</v>
      </c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>
        <v>7</v>
      </c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>
        <v>8</v>
      </c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>
        <v>9</v>
      </c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</row>
    <row r="34" spans="1:171" s="115" customFormat="1" ht="23.25" customHeight="1">
      <c r="A34" s="192" t="s">
        <v>141</v>
      </c>
      <c r="B34" s="192"/>
      <c r="C34" s="192"/>
      <c r="D34" s="192"/>
      <c r="E34" s="192"/>
      <c r="F34" s="192"/>
      <c r="G34" s="193" t="s">
        <v>534</v>
      </c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272">
        <v>3</v>
      </c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198">
        <v>1463.8015</v>
      </c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7">
        <f>AO34*70%</f>
        <v>1024.6610499999999</v>
      </c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332">
        <f>(SUM(AO34:DG34)*Y34)*6</f>
        <v>44792.325900000003</v>
      </c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>
        <f>DH34/6</f>
        <v>7465.3876500000006</v>
      </c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</row>
    <row r="35" spans="1:171" s="115" customFormat="1" ht="45" customHeight="1">
      <c r="A35" s="192" t="s">
        <v>141</v>
      </c>
      <c r="B35" s="192"/>
      <c r="C35" s="192"/>
      <c r="D35" s="192"/>
      <c r="E35" s="192"/>
      <c r="F35" s="192"/>
      <c r="G35" s="193" t="s">
        <v>538</v>
      </c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272">
        <v>1</v>
      </c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198">
        <v>1463.8</v>
      </c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7">
        <v>1024.6600000000001</v>
      </c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332">
        <f>(SUM(AO35:DG35)*Y35)*6</f>
        <v>14930.76</v>
      </c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>
        <f t="shared" ref="DY35:DY38" si="0">DH35/12</f>
        <v>1244.23</v>
      </c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</row>
    <row r="36" spans="1:171" s="115" customFormat="1" ht="28.5" customHeight="1">
      <c r="A36" s="192"/>
      <c r="B36" s="192"/>
      <c r="C36" s="192"/>
      <c r="D36" s="192"/>
      <c r="E36" s="192"/>
      <c r="F36" s="192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332">
        <f t="shared" ref="DH36:DH37" si="1">(SUM(AO36:DG36)*Y36)*12</f>
        <v>0</v>
      </c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>
        <f t="shared" si="0"/>
        <v>0</v>
      </c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</row>
    <row r="37" spans="1:171" s="115" customFormat="1" ht="42.75" customHeight="1">
      <c r="A37" s="192"/>
      <c r="B37" s="192"/>
      <c r="C37" s="192"/>
      <c r="D37" s="192"/>
      <c r="E37" s="192"/>
      <c r="F37" s="192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332">
        <f t="shared" si="1"/>
        <v>0</v>
      </c>
      <c r="DI37" s="332"/>
      <c r="DJ37" s="332"/>
      <c r="DK37" s="332"/>
      <c r="DL37" s="332"/>
      <c r="DM37" s="332"/>
      <c r="DN37" s="332"/>
      <c r="DO37" s="332"/>
      <c r="DP37" s="332"/>
      <c r="DQ37" s="332"/>
      <c r="DR37" s="332"/>
      <c r="DS37" s="332"/>
      <c r="DT37" s="332"/>
      <c r="DU37" s="332"/>
      <c r="DV37" s="332"/>
      <c r="DW37" s="332"/>
      <c r="DX37" s="332"/>
      <c r="DY37" s="332">
        <f t="shared" si="0"/>
        <v>0</v>
      </c>
      <c r="DZ37" s="332"/>
      <c r="EA37" s="332"/>
      <c r="EB37" s="332"/>
      <c r="EC37" s="332"/>
      <c r="ED37" s="332"/>
      <c r="EE37" s="332"/>
      <c r="EF37" s="332"/>
      <c r="EG37" s="332"/>
      <c r="EH37" s="332"/>
      <c r="EI37" s="332"/>
      <c r="EJ37" s="332"/>
      <c r="EK37" s="332"/>
      <c r="EL37" s="332"/>
      <c r="EM37" s="332"/>
      <c r="EN37" s="332"/>
      <c r="EO37" s="332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</row>
    <row r="38" spans="1:171" s="115" customFormat="1" ht="24.75" customHeight="1">
      <c r="A38" s="192"/>
      <c r="B38" s="192"/>
      <c r="C38" s="192"/>
      <c r="D38" s="192"/>
      <c r="E38" s="192"/>
      <c r="F38" s="192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197"/>
      <c r="BF38" s="197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7"/>
      <c r="CA38" s="197"/>
      <c r="CB38" s="197"/>
      <c r="CC38" s="197"/>
      <c r="CD38" s="197"/>
      <c r="CE38" s="197"/>
      <c r="CF38" s="197"/>
      <c r="CG38" s="197"/>
      <c r="CH38" s="197"/>
      <c r="CI38" s="197"/>
      <c r="CJ38" s="197"/>
      <c r="CK38" s="197"/>
      <c r="CL38" s="197"/>
      <c r="CM38" s="197"/>
      <c r="CN38" s="197"/>
      <c r="CO38" s="197"/>
      <c r="CP38" s="197"/>
      <c r="CQ38" s="197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332">
        <f>(SUM(AO38:DG38)*Y38)*12</f>
        <v>0</v>
      </c>
      <c r="DI38" s="332"/>
      <c r="DJ38" s="332"/>
      <c r="DK38" s="332"/>
      <c r="DL38" s="332"/>
      <c r="DM38" s="332"/>
      <c r="DN38" s="332"/>
      <c r="DO38" s="332"/>
      <c r="DP38" s="332"/>
      <c r="DQ38" s="332"/>
      <c r="DR38" s="332"/>
      <c r="DS38" s="332"/>
      <c r="DT38" s="332"/>
      <c r="DU38" s="332"/>
      <c r="DV38" s="332"/>
      <c r="DW38" s="332"/>
      <c r="DX38" s="332"/>
      <c r="DY38" s="332">
        <f t="shared" si="0"/>
        <v>0</v>
      </c>
      <c r="DZ38" s="332"/>
      <c r="EA38" s="332"/>
      <c r="EB38" s="332"/>
      <c r="EC38" s="332"/>
      <c r="ED38" s="332"/>
      <c r="EE38" s="332"/>
      <c r="EF38" s="332"/>
      <c r="EG38" s="332"/>
      <c r="EH38" s="332"/>
      <c r="EI38" s="332"/>
      <c r="EJ38" s="332"/>
      <c r="EK38" s="332"/>
      <c r="EL38" s="332"/>
      <c r="EM38" s="332"/>
      <c r="EN38" s="332"/>
      <c r="EO38" s="332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</row>
    <row r="39" spans="1:171" s="115" customFormat="1" ht="15" customHeight="1">
      <c r="A39" s="233" t="s">
        <v>336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2"/>
      <c r="Y39" s="271">
        <f>SUM(Y34:AN38)</f>
        <v>4</v>
      </c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197">
        <f>SUM(AO34:BF38)</f>
        <v>2927.6014999999998</v>
      </c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>
        <f>SUM(BG34:BY38)</f>
        <v>0</v>
      </c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7">
        <f>SUM(BZ34:CQ38)</f>
        <v>0</v>
      </c>
      <c r="CA39" s="197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>
        <f>SUM(CR34:DG38)</f>
        <v>2049.32105</v>
      </c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332">
        <f>SUM(DH34:DX38)</f>
        <v>59723.085900000005</v>
      </c>
      <c r="DI39" s="332"/>
      <c r="DJ39" s="332"/>
      <c r="DK39" s="332"/>
      <c r="DL39" s="332"/>
      <c r="DM39" s="332"/>
      <c r="DN39" s="332"/>
      <c r="DO39" s="332"/>
      <c r="DP39" s="332"/>
      <c r="DQ39" s="332"/>
      <c r="DR39" s="332"/>
      <c r="DS39" s="332"/>
      <c r="DT39" s="332"/>
      <c r="DU39" s="332"/>
      <c r="DV39" s="332"/>
      <c r="DW39" s="332"/>
      <c r="DX39" s="332"/>
      <c r="DY39" s="332">
        <f>SUM(DY34:EO38)</f>
        <v>8709.6176500000001</v>
      </c>
      <c r="DZ39" s="332"/>
      <c r="EA39" s="332"/>
      <c r="EB39" s="332"/>
      <c r="EC39" s="332"/>
      <c r="ED39" s="332"/>
      <c r="EE39" s="332"/>
      <c r="EF39" s="332"/>
      <c r="EG39" s="332"/>
      <c r="EH39" s="332"/>
      <c r="EI39" s="332"/>
      <c r="EJ39" s="332"/>
      <c r="EK39" s="332"/>
      <c r="EL39" s="332"/>
      <c r="EM39" s="332"/>
      <c r="EN39" s="332"/>
      <c r="EO39" s="332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</row>
    <row r="40" spans="1:171" s="115" customFormat="1" ht="15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</row>
  </sheetData>
  <mergeCells count="126">
    <mergeCell ref="AE8:AZ8"/>
    <mergeCell ref="A10:F10"/>
    <mergeCell ref="G10:AD10"/>
    <mergeCell ref="AE10:BC10"/>
    <mergeCell ref="BD10:BS10"/>
    <mergeCell ref="BT10:DA10"/>
    <mergeCell ref="A2:W2"/>
    <mergeCell ref="CI2:EE2"/>
    <mergeCell ref="O4:DU4"/>
    <mergeCell ref="A6:AN6"/>
    <mergeCell ref="AO6:DX6"/>
    <mergeCell ref="A7:DA7"/>
    <mergeCell ref="A13:F13"/>
    <mergeCell ref="G13:AD13"/>
    <mergeCell ref="AE13:BC13"/>
    <mergeCell ref="BD13:BS13"/>
    <mergeCell ref="BT13:DA13"/>
    <mergeCell ref="AE15:AZ15"/>
    <mergeCell ref="A11:F11"/>
    <mergeCell ref="G11:AD11"/>
    <mergeCell ref="AE11:BC11"/>
    <mergeCell ref="BD11:BS11"/>
    <mergeCell ref="BT11:DA11"/>
    <mergeCell ref="A12:F12"/>
    <mergeCell ref="G12:AD12"/>
    <mergeCell ref="AE12:BC12"/>
    <mergeCell ref="BD12:BS12"/>
    <mergeCell ref="BT12:DA12"/>
    <mergeCell ref="A17:F17"/>
    <mergeCell ref="G17:AD17"/>
    <mergeCell ref="AE17:BC17"/>
    <mergeCell ref="BD17:BS17"/>
    <mergeCell ref="BT17:DA17"/>
    <mergeCell ref="A18:F18"/>
    <mergeCell ref="G18:AD18"/>
    <mergeCell ref="AE18:BC18"/>
    <mergeCell ref="BD18:BS18"/>
    <mergeCell ref="BT18:DA18"/>
    <mergeCell ref="A19:F19"/>
    <mergeCell ref="G19:AD19"/>
    <mergeCell ref="AE19:BC19"/>
    <mergeCell ref="BD19:BS19"/>
    <mergeCell ref="BT19:DA19"/>
    <mergeCell ref="A20:F20"/>
    <mergeCell ref="G20:AD20"/>
    <mergeCell ref="AE20:BC20"/>
    <mergeCell ref="BD20:BS20"/>
    <mergeCell ref="BT20:DA20"/>
    <mergeCell ref="DH30:DX32"/>
    <mergeCell ref="DY30:EO32"/>
    <mergeCell ref="AO31:CQ31"/>
    <mergeCell ref="AO32:BF32"/>
    <mergeCell ref="BG32:BY32"/>
    <mergeCell ref="BZ32:CQ32"/>
    <mergeCell ref="A22:DX22"/>
    <mergeCell ref="X24:DX24"/>
    <mergeCell ref="A26:AN26"/>
    <mergeCell ref="AO26:DX26"/>
    <mergeCell ref="A28:DX28"/>
    <mergeCell ref="A30:F32"/>
    <mergeCell ref="G30:X32"/>
    <mergeCell ref="Y30:AN32"/>
    <mergeCell ref="AO30:CQ30"/>
    <mergeCell ref="CR30:DG32"/>
    <mergeCell ref="CR33:DG33"/>
    <mergeCell ref="DH33:DX33"/>
    <mergeCell ref="DY33:EO33"/>
    <mergeCell ref="A34:F34"/>
    <mergeCell ref="G34:X34"/>
    <mergeCell ref="Y34:AN34"/>
    <mergeCell ref="AO34:BF34"/>
    <mergeCell ref="BG34:BY34"/>
    <mergeCell ref="BZ34:CQ34"/>
    <mergeCell ref="CR34:DG34"/>
    <mergeCell ref="A33:F33"/>
    <mergeCell ref="G33:X33"/>
    <mergeCell ref="Y33:AN33"/>
    <mergeCell ref="AO33:BF33"/>
    <mergeCell ref="BG33:BY33"/>
    <mergeCell ref="BZ33:CQ33"/>
    <mergeCell ref="DH34:DX34"/>
    <mergeCell ref="DY34:EO34"/>
    <mergeCell ref="A35:F35"/>
    <mergeCell ref="G35:X35"/>
    <mergeCell ref="Y35:AN35"/>
    <mergeCell ref="AO35:BF35"/>
    <mergeCell ref="BG35:BY35"/>
    <mergeCell ref="BZ35:CQ35"/>
    <mergeCell ref="CR35:DG35"/>
    <mergeCell ref="DH35:DX35"/>
    <mergeCell ref="DY35:EO35"/>
    <mergeCell ref="A36:F36"/>
    <mergeCell ref="G36:X36"/>
    <mergeCell ref="Y36:AN36"/>
    <mergeCell ref="AO36:BF36"/>
    <mergeCell ref="BG36:BY36"/>
    <mergeCell ref="BZ36:CQ36"/>
    <mergeCell ref="CR36:DG36"/>
    <mergeCell ref="DH36:DX36"/>
    <mergeCell ref="DY36:EO36"/>
    <mergeCell ref="CR37:DG37"/>
    <mergeCell ref="DH37:DX37"/>
    <mergeCell ref="DY37:EO37"/>
    <mergeCell ref="A37:F37"/>
    <mergeCell ref="G37:X37"/>
    <mergeCell ref="Y37:AN37"/>
    <mergeCell ref="AO37:BF37"/>
    <mergeCell ref="BG37:BY37"/>
    <mergeCell ref="BZ37:CQ37"/>
    <mergeCell ref="A39:X39"/>
    <mergeCell ref="Y39:AN39"/>
    <mergeCell ref="AO39:BF39"/>
    <mergeCell ref="BG39:BY39"/>
    <mergeCell ref="BZ39:CQ39"/>
    <mergeCell ref="CR39:DG39"/>
    <mergeCell ref="DH39:DX39"/>
    <mergeCell ref="DY39:EO39"/>
    <mergeCell ref="A38:F38"/>
    <mergeCell ref="G38:X38"/>
    <mergeCell ref="Y38:AN38"/>
    <mergeCell ref="AO38:BF38"/>
    <mergeCell ref="BG38:BY38"/>
    <mergeCell ref="BZ38:CQ38"/>
    <mergeCell ref="CR38:DG38"/>
    <mergeCell ref="DH38:DX38"/>
    <mergeCell ref="DY38:EO38"/>
  </mergeCells>
  <pageMargins left="0.59055118110236227" right="0.51181102362204722" top="0.78740157480314965" bottom="0.39370078740157483" header="0.19685039370078741" footer="0.19685039370078741"/>
  <pageSetup paperSize="9" scale="98" orientation="landscape" r:id="rId1"/>
  <headerFooter alignWithMargins="0"/>
  <rowBreaks count="1" manualBreakCount="1">
    <brk id="20" max="1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C280"/>
  <sheetViews>
    <sheetView topLeftCell="A228" workbookViewId="0">
      <selection activeCell="CK281" sqref="CK281"/>
    </sheetView>
  </sheetViews>
  <sheetFormatPr defaultColWidth="0.85546875" defaultRowHeight="12.75"/>
  <cols>
    <col min="1" max="22" width="0.85546875" style="106" customWidth="1"/>
    <col min="23" max="23" width="2.42578125" style="106" customWidth="1"/>
    <col min="24" max="24" width="1.7109375" style="106" customWidth="1"/>
    <col min="25" max="39" width="0.85546875" style="106"/>
    <col min="40" max="40" width="4.42578125" style="106" customWidth="1"/>
    <col min="41" max="240" width="0.85546875" style="106"/>
    <col min="241" max="262" width="0.85546875" style="106" customWidth="1"/>
    <col min="263" max="263" width="2.42578125" style="106" customWidth="1"/>
    <col min="264" max="264" width="1.7109375" style="106" customWidth="1"/>
    <col min="265" max="496" width="0.85546875" style="106"/>
    <col min="497" max="518" width="0.85546875" style="106" customWidth="1"/>
    <col min="519" max="519" width="2.42578125" style="106" customWidth="1"/>
    <col min="520" max="520" width="1.7109375" style="106" customWidth="1"/>
    <col min="521" max="752" width="0.85546875" style="106"/>
    <col min="753" max="774" width="0.85546875" style="106" customWidth="1"/>
    <col min="775" max="775" width="2.42578125" style="106" customWidth="1"/>
    <col min="776" max="776" width="1.7109375" style="106" customWidth="1"/>
    <col min="777" max="1008" width="0.85546875" style="106"/>
    <col min="1009" max="1030" width="0.85546875" style="106" customWidth="1"/>
    <col min="1031" max="1031" width="2.42578125" style="106" customWidth="1"/>
    <col min="1032" max="1032" width="1.7109375" style="106" customWidth="1"/>
    <col min="1033" max="1264" width="0.85546875" style="106"/>
    <col min="1265" max="1286" width="0.85546875" style="106" customWidth="1"/>
    <col min="1287" max="1287" width="2.42578125" style="106" customWidth="1"/>
    <col min="1288" max="1288" width="1.7109375" style="106" customWidth="1"/>
    <col min="1289" max="1520" width="0.85546875" style="106"/>
    <col min="1521" max="1542" width="0.85546875" style="106" customWidth="1"/>
    <col min="1543" max="1543" width="2.42578125" style="106" customWidth="1"/>
    <col min="1544" max="1544" width="1.7109375" style="106" customWidth="1"/>
    <col min="1545" max="1776" width="0.85546875" style="106"/>
    <col min="1777" max="1798" width="0.85546875" style="106" customWidth="1"/>
    <col min="1799" max="1799" width="2.42578125" style="106" customWidth="1"/>
    <col min="1800" max="1800" width="1.7109375" style="106" customWidth="1"/>
    <col min="1801" max="2032" width="0.85546875" style="106"/>
    <col min="2033" max="2054" width="0.85546875" style="106" customWidth="1"/>
    <col min="2055" max="2055" width="2.42578125" style="106" customWidth="1"/>
    <col min="2056" max="2056" width="1.7109375" style="106" customWidth="1"/>
    <col min="2057" max="2288" width="0.85546875" style="106"/>
    <col min="2289" max="2310" width="0.85546875" style="106" customWidth="1"/>
    <col min="2311" max="2311" width="2.42578125" style="106" customWidth="1"/>
    <col min="2312" max="2312" width="1.7109375" style="106" customWidth="1"/>
    <col min="2313" max="2544" width="0.85546875" style="106"/>
    <col min="2545" max="2566" width="0.85546875" style="106" customWidth="1"/>
    <col min="2567" max="2567" width="2.42578125" style="106" customWidth="1"/>
    <col min="2568" max="2568" width="1.7109375" style="106" customWidth="1"/>
    <col min="2569" max="2800" width="0.85546875" style="106"/>
    <col min="2801" max="2822" width="0.85546875" style="106" customWidth="1"/>
    <col min="2823" max="2823" width="2.42578125" style="106" customWidth="1"/>
    <col min="2824" max="2824" width="1.7109375" style="106" customWidth="1"/>
    <col min="2825" max="3056" width="0.85546875" style="106"/>
    <col min="3057" max="3078" width="0.85546875" style="106" customWidth="1"/>
    <col min="3079" max="3079" width="2.42578125" style="106" customWidth="1"/>
    <col min="3080" max="3080" width="1.7109375" style="106" customWidth="1"/>
    <col min="3081" max="3312" width="0.85546875" style="106"/>
    <col min="3313" max="3334" width="0.85546875" style="106" customWidth="1"/>
    <col min="3335" max="3335" width="2.42578125" style="106" customWidth="1"/>
    <col min="3336" max="3336" width="1.7109375" style="106" customWidth="1"/>
    <col min="3337" max="3568" width="0.85546875" style="106"/>
    <col min="3569" max="3590" width="0.85546875" style="106" customWidth="1"/>
    <col min="3591" max="3591" width="2.42578125" style="106" customWidth="1"/>
    <col min="3592" max="3592" width="1.7109375" style="106" customWidth="1"/>
    <col min="3593" max="3824" width="0.85546875" style="106"/>
    <col min="3825" max="3846" width="0.85546875" style="106" customWidth="1"/>
    <col min="3847" max="3847" width="2.42578125" style="106" customWidth="1"/>
    <col min="3848" max="3848" width="1.7109375" style="106" customWidth="1"/>
    <col min="3849" max="4080" width="0.85546875" style="106"/>
    <col min="4081" max="4102" width="0.85546875" style="106" customWidth="1"/>
    <col min="4103" max="4103" width="2.42578125" style="106" customWidth="1"/>
    <col min="4104" max="4104" width="1.7109375" style="106" customWidth="1"/>
    <col min="4105" max="4336" width="0.85546875" style="106"/>
    <col min="4337" max="4358" width="0.85546875" style="106" customWidth="1"/>
    <col min="4359" max="4359" width="2.42578125" style="106" customWidth="1"/>
    <col min="4360" max="4360" width="1.7109375" style="106" customWidth="1"/>
    <col min="4361" max="4592" width="0.85546875" style="106"/>
    <col min="4593" max="4614" width="0.85546875" style="106" customWidth="1"/>
    <col min="4615" max="4615" width="2.42578125" style="106" customWidth="1"/>
    <col min="4616" max="4616" width="1.7109375" style="106" customWidth="1"/>
    <col min="4617" max="4848" width="0.85546875" style="106"/>
    <col min="4849" max="4870" width="0.85546875" style="106" customWidth="1"/>
    <col min="4871" max="4871" width="2.42578125" style="106" customWidth="1"/>
    <col min="4872" max="4872" width="1.7109375" style="106" customWidth="1"/>
    <col min="4873" max="5104" width="0.85546875" style="106"/>
    <col min="5105" max="5126" width="0.85546875" style="106" customWidth="1"/>
    <col min="5127" max="5127" width="2.42578125" style="106" customWidth="1"/>
    <col min="5128" max="5128" width="1.7109375" style="106" customWidth="1"/>
    <col min="5129" max="5360" width="0.85546875" style="106"/>
    <col min="5361" max="5382" width="0.85546875" style="106" customWidth="1"/>
    <col min="5383" max="5383" width="2.42578125" style="106" customWidth="1"/>
    <col min="5384" max="5384" width="1.7109375" style="106" customWidth="1"/>
    <col min="5385" max="5616" width="0.85546875" style="106"/>
    <col min="5617" max="5638" width="0.85546875" style="106" customWidth="1"/>
    <col min="5639" max="5639" width="2.42578125" style="106" customWidth="1"/>
    <col min="5640" max="5640" width="1.7109375" style="106" customWidth="1"/>
    <col min="5641" max="5872" width="0.85546875" style="106"/>
    <col min="5873" max="5894" width="0.85546875" style="106" customWidth="1"/>
    <col min="5895" max="5895" width="2.42578125" style="106" customWidth="1"/>
    <col min="5896" max="5896" width="1.7109375" style="106" customWidth="1"/>
    <col min="5897" max="6128" width="0.85546875" style="106"/>
    <col min="6129" max="6150" width="0.85546875" style="106" customWidth="1"/>
    <col min="6151" max="6151" width="2.42578125" style="106" customWidth="1"/>
    <col min="6152" max="6152" width="1.7109375" style="106" customWidth="1"/>
    <col min="6153" max="6384" width="0.85546875" style="106"/>
    <col min="6385" max="6406" width="0.85546875" style="106" customWidth="1"/>
    <col min="6407" max="6407" width="2.42578125" style="106" customWidth="1"/>
    <col min="6408" max="6408" width="1.7109375" style="106" customWidth="1"/>
    <col min="6409" max="6640" width="0.85546875" style="106"/>
    <col min="6641" max="6662" width="0.85546875" style="106" customWidth="1"/>
    <col min="6663" max="6663" width="2.42578125" style="106" customWidth="1"/>
    <col min="6664" max="6664" width="1.7109375" style="106" customWidth="1"/>
    <col min="6665" max="6896" width="0.85546875" style="106"/>
    <col min="6897" max="6918" width="0.85546875" style="106" customWidth="1"/>
    <col min="6919" max="6919" width="2.42578125" style="106" customWidth="1"/>
    <col min="6920" max="6920" width="1.7109375" style="106" customWidth="1"/>
    <col min="6921" max="7152" width="0.85546875" style="106"/>
    <col min="7153" max="7174" width="0.85546875" style="106" customWidth="1"/>
    <col min="7175" max="7175" width="2.42578125" style="106" customWidth="1"/>
    <col min="7176" max="7176" width="1.7109375" style="106" customWidth="1"/>
    <col min="7177" max="7408" width="0.85546875" style="106"/>
    <col min="7409" max="7430" width="0.85546875" style="106" customWidth="1"/>
    <col min="7431" max="7431" width="2.42578125" style="106" customWidth="1"/>
    <col min="7432" max="7432" width="1.7109375" style="106" customWidth="1"/>
    <col min="7433" max="7664" width="0.85546875" style="106"/>
    <col min="7665" max="7686" width="0.85546875" style="106" customWidth="1"/>
    <col min="7687" max="7687" width="2.42578125" style="106" customWidth="1"/>
    <col min="7688" max="7688" width="1.7109375" style="106" customWidth="1"/>
    <col min="7689" max="7920" width="0.85546875" style="106"/>
    <col min="7921" max="7942" width="0.85546875" style="106" customWidth="1"/>
    <col min="7943" max="7943" width="2.42578125" style="106" customWidth="1"/>
    <col min="7944" max="7944" width="1.7109375" style="106" customWidth="1"/>
    <col min="7945" max="8176" width="0.85546875" style="106"/>
    <col min="8177" max="8198" width="0.85546875" style="106" customWidth="1"/>
    <col min="8199" max="8199" width="2.42578125" style="106" customWidth="1"/>
    <col min="8200" max="8200" width="1.7109375" style="106" customWidth="1"/>
    <col min="8201" max="8432" width="0.85546875" style="106"/>
    <col min="8433" max="8454" width="0.85546875" style="106" customWidth="1"/>
    <col min="8455" max="8455" width="2.42578125" style="106" customWidth="1"/>
    <col min="8456" max="8456" width="1.7109375" style="106" customWidth="1"/>
    <col min="8457" max="8688" width="0.85546875" style="106"/>
    <col min="8689" max="8710" width="0.85546875" style="106" customWidth="1"/>
    <col min="8711" max="8711" width="2.42578125" style="106" customWidth="1"/>
    <col min="8712" max="8712" width="1.7109375" style="106" customWidth="1"/>
    <col min="8713" max="8944" width="0.85546875" style="106"/>
    <col min="8945" max="8966" width="0.85546875" style="106" customWidth="1"/>
    <col min="8967" max="8967" width="2.42578125" style="106" customWidth="1"/>
    <col min="8968" max="8968" width="1.7109375" style="106" customWidth="1"/>
    <col min="8969" max="9200" width="0.85546875" style="106"/>
    <col min="9201" max="9222" width="0.85546875" style="106" customWidth="1"/>
    <col min="9223" max="9223" width="2.42578125" style="106" customWidth="1"/>
    <col min="9224" max="9224" width="1.7109375" style="106" customWidth="1"/>
    <col min="9225" max="9456" width="0.85546875" style="106"/>
    <col min="9457" max="9478" width="0.85546875" style="106" customWidth="1"/>
    <col min="9479" max="9479" width="2.42578125" style="106" customWidth="1"/>
    <col min="9480" max="9480" width="1.7109375" style="106" customWidth="1"/>
    <col min="9481" max="9712" width="0.85546875" style="106"/>
    <col min="9713" max="9734" width="0.85546875" style="106" customWidth="1"/>
    <col min="9735" max="9735" width="2.42578125" style="106" customWidth="1"/>
    <col min="9736" max="9736" width="1.7109375" style="106" customWidth="1"/>
    <col min="9737" max="9968" width="0.85546875" style="106"/>
    <col min="9969" max="9990" width="0.85546875" style="106" customWidth="1"/>
    <col min="9991" max="9991" width="2.42578125" style="106" customWidth="1"/>
    <col min="9992" max="9992" width="1.7109375" style="106" customWidth="1"/>
    <col min="9993" max="10224" width="0.85546875" style="106"/>
    <col min="10225" max="10246" width="0.85546875" style="106" customWidth="1"/>
    <col min="10247" max="10247" width="2.42578125" style="106" customWidth="1"/>
    <col min="10248" max="10248" width="1.7109375" style="106" customWidth="1"/>
    <col min="10249" max="10480" width="0.85546875" style="106"/>
    <col min="10481" max="10502" width="0.85546875" style="106" customWidth="1"/>
    <col min="10503" max="10503" width="2.42578125" style="106" customWidth="1"/>
    <col min="10504" max="10504" width="1.7109375" style="106" customWidth="1"/>
    <col min="10505" max="10736" width="0.85546875" style="106"/>
    <col min="10737" max="10758" width="0.85546875" style="106" customWidth="1"/>
    <col min="10759" max="10759" width="2.42578125" style="106" customWidth="1"/>
    <col min="10760" max="10760" width="1.7109375" style="106" customWidth="1"/>
    <col min="10761" max="10992" width="0.85546875" style="106"/>
    <col min="10993" max="11014" width="0.85546875" style="106" customWidth="1"/>
    <col min="11015" max="11015" width="2.42578125" style="106" customWidth="1"/>
    <col min="11016" max="11016" width="1.7109375" style="106" customWidth="1"/>
    <col min="11017" max="11248" width="0.85546875" style="106"/>
    <col min="11249" max="11270" width="0.85546875" style="106" customWidth="1"/>
    <col min="11271" max="11271" width="2.42578125" style="106" customWidth="1"/>
    <col min="11272" max="11272" width="1.7109375" style="106" customWidth="1"/>
    <col min="11273" max="11504" width="0.85546875" style="106"/>
    <col min="11505" max="11526" width="0.85546875" style="106" customWidth="1"/>
    <col min="11527" max="11527" width="2.42578125" style="106" customWidth="1"/>
    <col min="11528" max="11528" width="1.7109375" style="106" customWidth="1"/>
    <col min="11529" max="11760" width="0.85546875" style="106"/>
    <col min="11761" max="11782" width="0.85546875" style="106" customWidth="1"/>
    <col min="11783" max="11783" width="2.42578125" style="106" customWidth="1"/>
    <col min="11784" max="11784" width="1.7109375" style="106" customWidth="1"/>
    <col min="11785" max="12016" width="0.85546875" style="106"/>
    <col min="12017" max="12038" width="0.85546875" style="106" customWidth="1"/>
    <col min="12039" max="12039" width="2.42578125" style="106" customWidth="1"/>
    <col min="12040" max="12040" width="1.7109375" style="106" customWidth="1"/>
    <col min="12041" max="12272" width="0.85546875" style="106"/>
    <col min="12273" max="12294" width="0.85546875" style="106" customWidth="1"/>
    <col min="12295" max="12295" width="2.42578125" style="106" customWidth="1"/>
    <col min="12296" max="12296" width="1.7109375" style="106" customWidth="1"/>
    <col min="12297" max="12528" width="0.85546875" style="106"/>
    <col min="12529" max="12550" width="0.85546875" style="106" customWidth="1"/>
    <col min="12551" max="12551" width="2.42578125" style="106" customWidth="1"/>
    <col min="12552" max="12552" width="1.7109375" style="106" customWidth="1"/>
    <col min="12553" max="12784" width="0.85546875" style="106"/>
    <col min="12785" max="12806" width="0.85546875" style="106" customWidth="1"/>
    <col min="12807" max="12807" width="2.42578125" style="106" customWidth="1"/>
    <col min="12808" max="12808" width="1.7109375" style="106" customWidth="1"/>
    <col min="12809" max="13040" width="0.85546875" style="106"/>
    <col min="13041" max="13062" width="0.85546875" style="106" customWidth="1"/>
    <col min="13063" max="13063" width="2.42578125" style="106" customWidth="1"/>
    <col min="13064" max="13064" width="1.7109375" style="106" customWidth="1"/>
    <col min="13065" max="13296" width="0.85546875" style="106"/>
    <col min="13297" max="13318" width="0.85546875" style="106" customWidth="1"/>
    <col min="13319" max="13319" width="2.42578125" style="106" customWidth="1"/>
    <col min="13320" max="13320" width="1.7109375" style="106" customWidth="1"/>
    <col min="13321" max="13552" width="0.85546875" style="106"/>
    <col min="13553" max="13574" width="0.85546875" style="106" customWidth="1"/>
    <col min="13575" max="13575" width="2.42578125" style="106" customWidth="1"/>
    <col min="13576" max="13576" width="1.7109375" style="106" customWidth="1"/>
    <col min="13577" max="13808" width="0.85546875" style="106"/>
    <col min="13809" max="13830" width="0.85546875" style="106" customWidth="1"/>
    <col min="13831" max="13831" width="2.42578125" style="106" customWidth="1"/>
    <col min="13832" max="13832" width="1.7109375" style="106" customWidth="1"/>
    <col min="13833" max="14064" width="0.85546875" style="106"/>
    <col min="14065" max="14086" width="0.85546875" style="106" customWidth="1"/>
    <col min="14087" max="14087" width="2.42578125" style="106" customWidth="1"/>
    <col min="14088" max="14088" width="1.7109375" style="106" customWidth="1"/>
    <col min="14089" max="14320" width="0.85546875" style="106"/>
    <col min="14321" max="14342" width="0.85546875" style="106" customWidth="1"/>
    <col min="14343" max="14343" width="2.42578125" style="106" customWidth="1"/>
    <col min="14344" max="14344" width="1.7109375" style="106" customWidth="1"/>
    <col min="14345" max="14576" width="0.85546875" style="106"/>
    <col min="14577" max="14598" width="0.85546875" style="106" customWidth="1"/>
    <col min="14599" max="14599" width="2.42578125" style="106" customWidth="1"/>
    <col min="14600" max="14600" width="1.7109375" style="106" customWidth="1"/>
    <col min="14601" max="14832" width="0.85546875" style="106"/>
    <col min="14833" max="14854" width="0.85546875" style="106" customWidth="1"/>
    <col min="14855" max="14855" width="2.42578125" style="106" customWidth="1"/>
    <col min="14856" max="14856" width="1.7109375" style="106" customWidth="1"/>
    <col min="14857" max="15088" width="0.85546875" style="106"/>
    <col min="15089" max="15110" width="0.85546875" style="106" customWidth="1"/>
    <col min="15111" max="15111" width="2.42578125" style="106" customWidth="1"/>
    <col min="15112" max="15112" width="1.7109375" style="106" customWidth="1"/>
    <col min="15113" max="15344" width="0.85546875" style="106"/>
    <col min="15345" max="15366" width="0.85546875" style="106" customWidth="1"/>
    <col min="15367" max="15367" width="2.42578125" style="106" customWidth="1"/>
    <col min="15368" max="15368" width="1.7109375" style="106" customWidth="1"/>
    <col min="15369" max="15600" width="0.85546875" style="106"/>
    <col min="15601" max="15622" width="0.85546875" style="106" customWidth="1"/>
    <col min="15623" max="15623" width="2.42578125" style="106" customWidth="1"/>
    <col min="15624" max="15624" width="1.7109375" style="106" customWidth="1"/>
    <col min="15625" max="15856" width="0.85546875" style="106"/>
    <col min="15857" max="15878" width="0.85546875" style="106" customWidth="1"/>
    <col min="15879" max="15879" width="2.42578125" style="106" customWidth="1"/>
    <col min="15880" max="15880" width="1.7109375" style="106" customWidth="1"/>
    <col min="15881" max="16112" width="0.85546875" style="106"/>
    <col min="16113" max="16134" width="0.85546875" style="106" customWidth="1"/>
    <col min="16135" max="16135" width="2.42578125" style="106" customWidth="1"/>
    <col min="16136" max="16136" width="1.7109375" style="106" customWidth="1"/>
    <col min="16137" max="16384" width="0.85546875" style="106"/>
  </cols>
  <sheetData>
    <row r="1" spans="1:145" s="151" customFormat="1" ht="19.5" hidden="1" customHeight="1">
      <c r="A1" s="223" t="s">
        <v>337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</row>
    <row r="2" spans="1:145" s="151" customFormat="1" ht="15" hidden="1">
      <c r="A2" s="151" t="s">
        <v>326</v>
      </c>
      <c r="X2" s="139"/>
      <c r="Y2" s="139"/>
      <c r="Z2" s="139"/>
      <c r="AA2" s="139"/>
      <c r="AB2" s="139"/>
      <c r="AC2" s="139"/>
      <c r="AD2" s="1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</row>
    <row r="3" spans="1:145" s="109" customFormat="1" ht="10.5" hidden="1" customHeight="1"/>
    <row r="4" spans="1:145" s="153" customFormat="1" ht="45" hidden="1" customHeight="1">
      <c r="A4" s="201" t="s">
        <v>329</v>
      </c>
      <c r="B4" s="202"/>
      <c r="C4" s="202"/>
      <c r="D4" s="202"/>
      <c r="E4" s="202"/>
      <c r="F4" s="203"/>
      <c r="G4" s="201" t="s">
        <v>338</v>
      </c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3"/>
      <c r="AE4" s="201" t="s">
        <v>339</v>
      </c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3"/>
      <c r="BD4" s="201" t="s">
        <v>340</v>
      </c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3"/>
      <c r="BT4" s="234" t="s">
        <v>341</v>
      </c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6"/>
    </row>
    <row r="5" spans="1:145" s="114" customFormat="1" hidden="1">
      <c r="A5" s="204">
        <v>1</v>
      </c>
      <c r="B5" s="204"/>
      <c r="C5" s="204"/>
      <c r="D5" s="204"/>
      <c r="E5" s="204"/>
      <c r="F5" s="204"/>
      <c r="G5" s="204">
        <v>2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>
        <v>3</v>
      </c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>
        <v>4</v>
      </c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186">
        <v>5</v>
      </c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8"/>
    </row>
    <row r="6" spans="1:145" s="115" customFormat="1" ht="15" hidden="1" customHeight="1">
      <c r="A6" s="192"/>
      <c r="B6" s="192"/>
      <c r="C6" s="192"/>
      <c r="D6" s="192"/>
      <c r="E6" s="192"/>
      <c r="F6" s="192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18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20"/>
    </row>
    <row r="7" spans="1:145" s="115" customFormat="1" ht="15" hidden="1" customHeight="1">
      <c r="A7" s="192"/>
      <c r="B7" s="192"/>
      <c r="C7" s="192"/>
      <c r="D7" s="192"/>
      <c r="E7" s="192"/>
      <c r="F7" s="192"/>
      <c r="G7" s="221" t="s">
        <v>336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2"/>
      <c r="AE7" s="195" t="s">
        <v>293</v>
      </c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 t="s">
        <v>293</v>
      </c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218">
        <f>SUM(BT6)</f>
        <v>0</v>
      </c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7"/>
    </row>
    <row r="8" spans="1:145" s="109" customFormat="1" ht="12" hidden="1" customHeight="1"/>
    <row r="9" spans="1:145" s="151" customFormat="1" ht="14.25" hidden="1">
      <c r="A9" s="223" t="s">
        <v>342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</row>
    <row r="10" spans="1:145" s="151" customFormat="1" ht="15" hidden="1">
      <c r="A10" s="151" t="s">
        <v>326</v>
      </c>
      <c r="X10" s="139"/>
      <c r="Y10" s="139"/>
      <c r="Z10" s="139"/>
      <c r="AA10" s="139"/>
      <c r="AB10" s="139"/>
      <c r="AC10" s="139"/>
      <c r="AD10" s="139"/>
      <c r="AE10" s="239" t="s">
        <v>506</v>
      </c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</row>
    <row r="11" spans="1:145" s="109" customFormat="1" ht="10.5" hidden="1" customHeight="1"/>
    <row r="12" spans="1:145" s="153" customFormat="1" ht="45" hidden="1" customHeight="1">
      <c r="A12" s="201" t="s">
        <v>329</v>
      </c>
      <c r="B12" s="202"/>
      <c r="C12" s="202"/>
      <c r="D12" s="202"/>
      <c r="E12" s="202"/>
      <c r="F12" s="203"/>
      <c r="G12" s="201" t="s">
        <v>338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3"/>
      <c r="AE12" s="201" t="s">
        <v>343</v>
      </c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3"/>
      <c r="BD12" s="201" t="s">
        <v>340</v>
      </c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3"/>
      <c r="BT12" s="201" t="s">
        <v>344</v>
      </c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3"/>
      <c r="CJ12" s="201" t="s">
        <v>345</v>
      </c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3"/>
    </row>
    <row r="13" spans="1:145" s="114" customFormat="1" hidden="1">
      <c r="A13" s="204">
        <v>1</v>
      </c>
      <c r="B13" s="204"/>
      <c r="C13" s="204"/>
      <c r="D13" s="204"/>
      <c r="E13" s="204"/>
      <c r="F13" s="204"/>
      <c r="G13" s="204">
        <v>2</v>
      </c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</row>
    <row r="14" spans="1:145" s="115" customFormat="1" ht="15" hidden="1" customHeight="1">
      <c r="A14" s="192"/>
      <c r="B14" s="192"/>
      <c r="C14" s="192"/>
      <c r="D14" s="192"/>
      <c r="E14" s="192"/>
      <c r="F14" s="192"/>
      <c r="G14" s="193" t="s">
        <v>346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</row>
    <row r="15" spans="1:145" s="115" customFormat="1" ht="15" hidden="1" customHeight="1">
      <c r="A15" s="192"/>
      <c r="B15" s="192"/>
      <c r="C15" s="192"/>
      <c r="D15" s="192"/>
      <c r="E15" s="192"/>
      <c r="F15" s="192"/>
      <c r="G15" s="193" t="s">
        <v>347</v>
      </c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</row>
    <row r="16" spans="1:145" s="115" customFormat="1" ht="15" hidden="1" customHeight="1">
      <c r="A16" s="192"/>
      <c r="B16" s="192"/>
      <c r="C16" s="192"/>
      <c r="D16" s="192"/>
      <c r="E16" s="192"/>
      <c r="F16" s="192"/>
      <c r="G16" s="193" t="s">
        <v>348</v>
      </c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</row>
    <row r="17" spans="1:145" s="115" customFormat="1" ht="15" hidden="1" customHeight="1">
      <c r="A17" s="192"/>
      <c r="B17" s="192"/>
      <c r="C17" s="192"/>
      <c r="D17" s="192"/>
      <c r="E17" s="192"/>
      <c r="F17" s="192"/>
      <c r="G17" s="221" t="s">
        <v>336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2"/>
      <c r="AE17" s="195" t="s">
        <v>293</v>
      </c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 t="s">
        <v>293</v>
      </c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 t="s">
        <v>293</v>
      </c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7">
        <f>SUM(CJ14:DA16)</f>
        <v>0</v>
      </c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</row>
    <row r="18" spans="1:145" s="109" customFormat="1" ht="12" hidden="1" customHeight="1"/>
    <row r="19" spans="1:145" s="151" customFormat="1" ht="14.25" hidden="1">
      <c r="A19" s="223" t="s">
        <v>349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</row>
    <row r="20" spans="1:145" s="151" customFormat="1" ht="14.25" hidden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</row>
    <row r="21" spans="1:145" s="151" customFormat="1" ht="14.25" hidden="1">
      <c r="A21" s="223" t="s">
        <v>350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3"/>
      <c r="DA21" s="223"/>
    </row>
    <row r="22" spans="1:145" s="151" customFormat="1" ht="15" hidden="1">
      <c r="A22" s="151" t="s">
        <v>326</v>
      </c>
      <c r="X22" s="139"/>
      <c r="Y22" s="139"/>
      <c r="Z22" s="139"/>
      <c r="AA22" s="139"/>
      <c r="AB22" s="139"/>
      <c r="AC22" s="139"/>
      <c r="AD22" s="139"/>
      <c r="AE22" s="239" t="s">
        <v>506</v>
      </c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</row>
    <row r="23" spans="1:145" s="109" customFormat="1" ht="10.5" hidden="1" customHeight="1"/>
    <row r="24" spans="1:145" s="153" customFormat="1" ht="55.5" hidden="1" customHeight="1">
      <c r="A24" s="201" t="s">
        <v>329</v>
      </c>
      <c r="B24" s="202"/>
      <c r="C24" s="202"/>
      <c r="D24" s="202"/>
      <c r="E24" s="202"/>
      <c r="F24" s="203"/>
      <c r="G24" s="201" t="s">
        <v>338</v>
      </c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3"/>
      <c r="AE24" s="201" t="s">
        <v>351</v>
      </c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3"/>
      <c r="AZ24" s="201" t="s">
        <v>352</v>
      </c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3"/>
      <c r="BR24" s="201" t="s">
        <v>353</v>
      </c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3"/>
      <c r="CJ24" s="201" t="s">
        <v>345</v>
      </c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3"/>
    </row>
    <row r="25" spans="1:145" s="114" customFormat="1" hidden="1">
      <c r="A25" s="204">
        <v>1</v>
      </c>
      <c r="B25" s="204"/>
      <c r="C25" s="204"/>
      <c r="D25" s="204"/>
      <c r="E25" s="204"/>
      <c r="F25" s="204"/>
      <c r="G25" s="204">
        <v>2</v>
      </c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>
        <v>3</v>
      </c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>
        <v>4</v>
      </c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>
        <v>5</v>
      </c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>
        <v>6</v>
      </c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</row>
    <row r="26" spans="1:145" s="115" customFormat="1" ht="26.25" hidden="1" customHeight="1">
      <c r="A26" s="192"/>
      <c r="B26" s="192"/>
      <c r="C26" s="192"/>
      <c r="D26" s="192"/>
      <c r="E26" s="192"/>
      <c r="F26" s="192"/>
      <c r="G26" s="193" t="s">
        <v>354</v>
      </c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7">
        <f>AE26*AZ26*BR26</f>
        <v>0</v>
      </c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</row>
    <row r="27" spans="1:145" s="115" customFormat="1" ht="15" hidden="1" customHeight="1">
      <c r="A27" s="192"/>
      <c r="B27" s="192"/>
      <c r="C27" s="192"/>
      <c r="D27" s="192"/>
      <c r="E27" s="192"/>
      <c r="F27" s="192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</row>
    <row r="28" spans="1:145" s="115" customFormat="1" ht="15" hidden="1" customHeight="1">
      <c r="A28" s="192"/>
      <c r="B28" s="192"/>
      <c r="C28" s="192"/>
      <c r="D28" s="192"/>
      <c r="E28" s="192"/>
      <c r="F28" s="192"/>
      <c r="G28" s="221" t="s">
        <v>336</v>
      </c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2"/>
      <c r="AE28" s="195" t="s">
        <v>293</v>
      </c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 t="s">
        <v>293</v>
      </c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 t="s">
        <v>293</v>
      </c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7">
        <f>SUM(CJ26:DA27)</f>
        <v>0</v>
      </c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</row>
    <row r="29" spans="1:145" s="115" customFormat="1" ht="15" hidden="1" customHeight="1">
      <c r="A29" s="117"/>
      <c r="B29" s="117"/>
      <c r="C29" s="117"/>
      <c r="D29" s="117"/>
      <c r="E29" s="117"/>
      <c r="F29" s="117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</row>
    <row r="30" spans="1:145" s="151" customFormat="1" ht="14.25" hidden="1">
      <c r="A30" s="223" t="s">
        <v>355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</row>
    <row r="31" spans="1:145" s="151" customFormat="1" ht="15" hidden="1">
      <c r="A31" s="151" t="s">
        <v>326</v>
      </c>
      <c r="X31" s="139"/>
      <c r="Y31" s="139"/>
      <c r="Z31" s="139"/>
      <c r="AA31" s="139"/>
      <c r="AB31" s="139"/>
      <c r="AC31" s="139"/>
      <c r="AD31" s="1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</row>
    <row r="32" spans="1:145" s="109" customFormat="1" ht="10.5" hidden="1" customHeight="1"/>
    <row r="33" spans="1:145" s="153" customFormat="1" ht="48" hidden="1" customHeight="1">
      <c r="A33" s="201" t="s">
        <v>329</v>
      </c>
      <c r="B33" s="202"/>
      <c r="C33" s="202"/>
      <c r="D33" s="202"/>
      <c r="E33" s="202"/>
      <c r="F33" s="203"/>
      <c r="G33" s="201" t="s">
        <v>338</v>
      </c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3"/>
      <c r="AE33" s="201" t="s">
        <v>356</v>
      </c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3"/>
      <c r="AZ33" s="201" t="s">
        <v>352</v>
      </c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3"/>
      <c r="BR33" s="201" t="s">
        <v>357</v>
      </c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3"/>
      <c r="CJ33" s="201" t="s">
        <v>345</v>
      </c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3"/>
    </row>
    <row r="34" spans="1:145" s="114" customFormat="1" hidden="1">
      <c r="A34" s="204">
        <v>1</v>
      </c>
      <c r="B34" s="204"/>
      <c r="C34" s="204"/>
      <c r="D34" s="204"/>
      <c r="E34" s="204"/>
      <c r="F34" s="204"/>
      <c r="G34" s="204">
        <v>2</v>
      </c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>
        <v>3</v>
      </c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>
        <v>4</v>
      </c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>
        <v>5</v>
      </c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>
        <v>6</v>
      </c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</row>
    <row r="35" spans="1:145" s="115" customFormat="1" ht="30.75" hidden="1" customHeight="1">
      <c r="A35" s="192"/>
      <c r="B35" s="192"/>
      <c r="C35" s="192"/>
      <c r="D35" s="192"/>
      <c r="E35" s="192"/>
      <c r="F35" s="192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>
        <f>AE35*AZ35*BR35</f>
        <v>0</v>
      </c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</row>
    <row r="36" spans="1:145" s="115" customFormat="1" ht="15" hidden="1" customHeight="1">
      <c r="A36" s="192"/>
      <c r="B36" s="192"/>
      <c r="C36" s="192"/>
      <c r="D36" s="192"/>
      <c r="E36" s="192"/>
      <c r="F36" s="192"/>
      <c r="G36" s="221" t="s">
        <v>336</v>
      </c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2"/>
      <c r="AE36" s="195" t="s">
        <v>293</v>
      </c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 t="s">
        <v>293</v>
      </c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 t="s">
        <v>293</v>
      </c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7">
        <f>SUM(CJ35)</f>
        <v>0</v>
      </c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</row>
    <row r="37" spans="1:145" s="115" customFormat="1" ht="15" hidden="1" customHeight="1">
      <c r="A37" s="117"/>
      <c r="B37" s="117"/>
      <c r="C37" s="117"/>
      <c r="D37" s="117"/>
      <c r="E37" s="117"/>
      <c r="F37" s="117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</row>
    <row r="38" spans="1:145" s="151" customFormat="1" ht="39.75" customHeight="1">
      <c r="A38" s="205" t="s">
        <v>358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205"/>
      <c r="CS38" s="205"/>
      <c r="CT38" s="205"/>
      <c r="CU38" s="205"/>
      <c r="CV38" s="205"/>
      <c r="CW38" s="205"/>
      <c r="CX38" s="205"/>
      <c r="CY38" s="205"/>
      <c r="CZ38" s="205"/>
      <c r="DA38" s="205"/>
    </row>
    <row r="39" spans="1:145" s="151" customFormat="1" ht="15">
      <c r="A39" s="151" t="s">
        <v>326</v>
      </c>
      <c r="X39" s="139"/>
      <c r="Y39" s="139"/>
      <c r="Z39" s="139"/>
      <c r="AA39" s="139"/>
      <c r="AB39" s="139"/>
      <c r="AC39" s="139"/>
      <c r="AD39" s="139"/>
      <c r="AE39" s="239" t="s">
        <v>535</v>
      </c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</row>
    <row r="40" spans="1:145" s="109" customFormat="1" ht="10.5" customHeight="1"/>
    <row r="41" spans="1:145" s="109" customFormat="1" ht="55.5" customHeight="1">
      <c r="A41" s="201" t="s">
        <v>329</v>
      </c>
      <c r="B41" s="202"/>
      <c r="C41" s="202"/>
      <c r="D41" s="202"/>
      <c r="E41" s="202"/>
      <c r="F41" s="203"/>
      <c r="G41" s="201" t="s">
        <v>359</v>
      </c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3"/>
      <c r="BW41" s="201" t="s">
        <v>360</v>
      </c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3"/>
      <c r="CM41" s="201" t="s">
        <v>361</v>
      </c>
      <c r="CN41" s="202"/>
      <c r="CO41" s="202"/>
      <c r="CP41" s="202"/>
      <c r="CQ41" s="202"/>
      <c r="CR41" s="202"/>
      <c r="CS41" s="202"/>
      <c r="CT41" s="202"/>
      <c r="CU41" s="202"/>
      <c r="CV41" s="202"/>
      <c r="CW41" s="202"/>
      <c r="CX41" s="202"/>
      <c r="CY41" s="202"/>
      <c r="CZ41" s="202"/>
      <c r="DA41" s="203"/>
    </row>
    <row r="42" spans="1:145">
      <c r="A42" s="204">
        <v>1</v>
      </c>
      <c r="B42" s="204"/>
      <c r="C42" s="204"/>
      <c r="D42" s="204"/>
      <c r="E42" s="204"/>
      <c r="F42" s="204"/>
      <c r="G42" s="204">
        <v>2</v>
      </c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>
        <v>3</v>
      </c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>
        <v>4</v>
      </c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</row>
    <row r="43" spans="1:145" s="109" customFormat="1" ht="15" customHeight="1">
      <c r="A43" s="192" t="s">
        <v>141</v>
      </c>
      <c r="B43" s="192"/>
      <c r="C43" s="192"/>
      <c r="D43" s="192"/>
      <c r="E43" s="192"/>
      <c r="F43" s="192"/>
      <c r="G43" s="155"/>
      <c r="H43" s="213" t="s">
        <v>362</v>
      </c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4"/>
      <c r="BW43" s="195" t="s">
        <v>293</v>
      </c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4">
        <f>CM44</f>
        <v>1537879.40397351</v>
      </c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</row>
    <row r="44" spans="1:145" ht="12.75" customHeight="1">
      <c r="A44" s="255" t="s">
        <v>363</v>
      </c>
      <c r="B44" s="256"/>
      <c r="C44" s="256"/>
      <c r="D44" s="256"/>
      <c r="E44" s="256"/>
      <c r="F44" s="257"/>
      <c r="G44" s="121"/>
      <c r="H44" s="261" t="s">
        <v>332</v>
      </c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2"/>
      <c r="BW44" s="306">
        <f>CM44*100/22</f>
        <v>6990360.9271523179</v>
      </c>
      <c r="BX44" s="307"/>
      <c r="BY44" s="307"/>
      <c r="BZ44" s="307"/>
      <c r="CA44" s="307"/>
      <c r="CB44" s="307"/>
      <c r="CC44" s="307"/>
      <c r="CD44" s="307"/>
      <c r="CE44" s="307"/>
      <c r="CF44" s="307"/>
      <c r="CG44" s="307"/>
      <c r="CH44" s="307"/>
      <c r="CI44" s="307"/>
      <c r="CJ44" s="307"/>
      <c r="CK44" s="307"/>
      <c r="CL44" s="308"/>
      <c r="CM44" s="306">
        <f>DE56/30.2*22</f>
        <v>1537879.40397351</v>
      </c>
      <c r="CN44" s="307"/>
      <c r="CO44" s="307"/>
      <c r="CP44" s="307"/>
      <c r="CQ44" s="307"/>
      <c r="CR44" s="307"/>
      <c r="CS44" s="307"/>
      <c r="CT44" s="307"/>
      <c r="CU44" s="307"/>
      <c r="CV44" s="307"/>
      <c r="CW44" s="307"/>
      <c r="CX44" s="307"/>
      <c r="CY44" s="307"/>
      <c r="CZ44" s="307"/>
      <c r="DA44" s="308"/>
    </row>
    <row r="45" spans="1:145" ht="12.75" customHeight="1">
      <c r="A45" s="258"/>
      <c r="B45" s="259"/>
      <c r="C45" s="259"/>
      <c r="D45" s="259"/>
      <c r="E45" s="259"/>
      <c r="F45" s="260"/>
      <c r="G45" s="122"/>
      <c r="H45" s="269" t="s">
        <v>364</v>
      </c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70"/>
      <c r="BW45" s="309"/>
      <c r="BX45" s="310"/>
      <c r="BY45" s="310"/>
      <c r="BZ45" s="310"/>
      <c r="CA45" s="310"/>
      <c r="CB45" s="310"/>
      <c r="CC45" s="310"/>
      <c r="CD45" s="310"/>
      <c r="CE45" s="310"/>
      <c r="CF45" s="310"/>
      <c r="CG45" s="310"/>
      <c r="CH45" s="310"/>
      <c r="CI45" s="310"/>
      <c r="CJ45" s="310"/>
      <c r="CK45" s="310"/>
      <c r="CL45" s="311"/>
      <c r="CM45" s="309"/>
      <c r="CN45" s="310"/>
      <c r="CO45" s="310"/>
      <c r="CP45" s="310"/>
      <c r="CQ45" s="310"/>
      <c r="CR45" s="310"/>
      <c r="CS45" s="310"/>
      <c r="CT45" s="310"/>
      <c r="CU45" s="310"/>
      <c r="CV45" s="310"/>
      <c r="CW45" s="310"/>
      <c r="CX45" s="310"/>
      <c r="CY45" s="310"/>
      <c r="CZ45" s="310"/>
      <c r="DA45" s="311"/>
    </row>
    <row r="46" spans="1:145" ht="13.5" customHeight="1">
      <c r="A46" s="192" t="s">
        <v>365</v>
      </c>
      <c r="B46" s="192"/>
      <c r="C46" s="192"/>
      <c r="D46" s="192"/>
      <c r="E46" s="192"/>
      <c r="F46" s="192"/>
      <c r="G46" s="155"/>
      <c r="H46" s="253" t="s">
        <v>366</v>
      </c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</row>
    <row r="47" spans="1:145" ht="26.25" customHeight="1">
      <c r="A47" s="192" t="s">
        <v>367</v>
      </c>
      <c r="B47" s="192"/>
      <c r="C47" s="192"/>
      <c r="D47" s="192"/>
      <c r="E47" s="192"/>
      <c r="F47" s="192"/>
      <c r="G47" s="155"/>
      <c r="H47" s="253" t="s">
        <v>368</v>
      </c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V47" s="25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</row>
    <row r="48" spans="1:145" ht="26.25" customHeight="1">
      <c r="A48" s="192" t="s">
        <v>116</v>
      </c>
      <c r="B48" s="192"/>
      <c r="C48" s="192"/>
      <c r="D48" s="192"/>
      <c r="E48" s="192"/>
      <c r="F48" s="192"/>
      <c r="G48" s="155"/>
      <c r="H48" s="213" t="s">
        <v>369</v>
      </c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4"/>
      <c r="BW48" s="194" t="s">
        <v>293</v>
      </c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>
        <f>CM49+CM52</f>
        <v>216701.18874172185</v>
      </c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</row>
    <row r="49" spans="1:132" ht="12.75" customHeight="1">
      <c r="A49" s="255" t="s">
        <v>370</v>
      </c>
      <c r="B49" s="256"/>
      <c r="C49" s="256"/>
      <c r="D49" s="256"/>
      <c r="E49" s="256"/>
      <c r="F49" s="257"/>
      <c r="G49" s="121"/>
      <c r="H49" s="261" t="s">
        <v>332</v>
      </c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2"/>
      <c r="BW49" s="306">
        <f>BW44</f>
        <v>6990360.9271523179</v>
      </c>
      <c r="BX49" s="307"/>
      <c r="BY49" s="307"/>
      <c r="BZ49" s="307"/>
      <c r="CA49" s="307"/>
      <c r="CB49" s="307"/>
      <c r="CC49" s="307"/>
      <c r="CD49" s="307"/>
      <c r="CE49" s="307"/>
      <c r="CF49" s="307"/>
      <c r="CG49" s="307"/>
      <c r="CH49" s="307"/>
      <c r="CI49" s="307"/>
      <c r="CJ49" s="307"/>
      <c r="CK49" s="307"/>
      <c r="CL49" s="308"/>
      <c r="CM49" s="306">
        <f>DE56/30.2*2.9</f>
        <v>202720.46688741722</v>
      </c>
      <c r="CN49" s="307"/>
      <c r="CO49" s="307"/>
      <c r="CP49" s="307"/>
      <c r="CQ49" s="307"/>
      <c r="CR49" s="307"/>
      <c r="CS49" s="307"/>
      <c r="CT49" s="307"/>
      <c r="CU49" s="307"/>
      <c r="CV49" s="307"/>
      <c r="CW49" s="307"/>
      <c r="CX49" s="307"/>
      <c r="CY49" s="307"/>
      <c r="CZ49" s="307"/>
      <c r="DA49" s="308"/>
    </row>
    <row r="50" spans="1:132" ht="25.5" customHeight="1">
      <c r="A50" s="258"/>
      <c r="B50" s="259"/>
      <c r="C50" s="259"/>
      <c r="D50" s="259"/>
      <c r="E50" s="259"/>
      <c r="F50" s="260"/>
      <c r="G50" s="122"/>
      <c r="H50" s="269" t="s">
        <v>371</v>
      </c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70"/>
      <c r="BW50" s="309"/>
      <c r="BX50" s="310"/>
      <c r="BY50" s="310"/>
      <c r="BZ50" s="310"/>
      <c r="CA50" s="310"/>
      <c r="CB50" s="310"/>
      <c r="CC50" s="310"/>
      <c r="CD50" s="310"/>
      <c r="CE50" s="310"/>
      <c r="CF50" s="310"/>
      <c r="CG50" s="310"/>
      <c r="CH50" s="310"/>
      <c r="CI50" s="310"/>
      <c r="CJ50" s="310"/>
      <c r="CK50" s="310"/>
      <c r="CL50" s="311"/>
      <c r="CM50" s="309"/>
      <c r="CN50" s="310"/>
      <c r="CO50" s="310"/>
      <c r="CP50" s="310"/>
      <c r="CQ50" s="310"/>
      <c r="CR50" s="310"/>
      <c r="CS50" s="310"/>
      <c r="CT50" s="310"/>
      <c r="CU50" s="310"/>
      <c r="CV50" s="310"/>
      <c r="CW50" s="310"/>
      <c r="CX50" s="310"/>
      <c r="CY50" s="310"/>
      <c r="CZ50" s="310"/>
      <c r="DA50" s="311"/>
    </row>
    <row r="51" spans="1:132" ht="26.25" customHeight="1">
      <c r="A51" s="192" t="s">
        <v>372</v>
      </c>
      <c r="B51" s="192"/>
      <c r="C51" s="192"/>
      <c r="D51" s="192"/>
      <c r="E51" s="192"/>
      <c r="F51" s="192"/>
      <c r="G51" s="155"/>
      <c r="H51" s="253" t="s">
        <v>373</v>
      </c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3"/>
      <c r="BR51" s="253"/>
      <c r="BS51" s="253"/>
      <c r="BT51" s="253"/>
      <c r="BU51" s="253"/>
      <c r="BV51" s="25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</row>
    <row r="52" spans="1:132" ht="27" customHeight="1">
      <c r="A52" s="192" t="s">
        <v>374</v>
      </c>
      <c r="B52" s="192"/>
      <c r="C52" s="192"/>
      <c r="D52" s="192"/>
      <c r="E52" s="192"/>
      <c r="F52" s="192"/>
      <c r="G52" s="155"/>
      <c r="H52" s="253" t="s">
        <v>375</v>
      </c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4"/>
      <c r="BW52" s="194">
        <f>BW49</f>
        <v>6990360.9271523179</v>
      </c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>
        <f>DE56/30.2*0.2</f>
        <v>13980.721854304637</v>
      </c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4"/>
      <c r="CY52" s="194"/>
      <c r="CZ52" s="194"/>
      <c r="DA52" s="194"/>
    </row>
    <row r="53" spans="1:132" ht="27" customHeight="1">
      <c r="A53" s="192" t="s">
        <v>376</v>
      </c>
      <c r="B53" s="192"/>
      <c r="C53" s="192"/>
      <c r="D53" s="192"/>
      <c r="E53" s="192"/>
      <c r="F53" s="192"/>
      <c r="G53" s="155"/>
      <c r="H53" s="253" t="s">
        <v>377</v>
      </c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3"/>
      <c r="BV53" s="25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194"/>
      <c r="CZ53" s="194"/>
      <c r="DA53" s="194"/>
    </row>
    <row r="54" spans="1:132" ht="27" customHeight="1">
      <c r="A54" s="192" t="s">
        <v>378</v>
      </c>
      <c r="B54" s="192"/>
      <c r="C54" s="192"/>
      <c r="D54" s="192"/>
      <c r="E54" s="192"/>
      <c r="F54" s="192"/>
      <c r="G54" s="155"/>
      <c r="H54" s="253" t="s">
        <v>377</v>
      </c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194"/>
      <c r="CZ54" s="194"/>
      <c r="DA54" s="194"/>
    </row>
    <row r="55" spans="1:132" ht="26.25" customHeight="1">
      <c r="A55" s="192" t="s">
        <v>142</v>
      </c>
      <c r="B55" s="192"/>
      <c r="C55" s="192"/>
      <c r="D55" s="192"/>
      <c r="E55" s="192"/>
      <c r="F55" s="192"/>
      <c r="G55" s="155"/>
      <c r="H55" s="213" t="s">
        <v>379</v>
      </c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3"/>
      <c r="BR55" s="213"/>
      <c r="BS55" s="213"/>
      <c r="BT55" s="213"/>
      <c r="BU55" s="213"/>
      <c r="BV55" s="214"/>
      <c r="BW55" s="194">
        <f>BW52</f>
        <v>6990360.9271523179</v>
      </c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>
        <f>DE56/30.2*5.1</f>
        <v>356508.40728476818</v>
      </c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</row>
    <row r="56" spans="1:132" ht="13.5" customHeight="1">
      <c r="A56" s="192"/>
      <c r="B56" s="192"/>
      <c r="C56" s="192"/>
      <c r="D56" s="192"/>
      <c r="E56" s="192"/>
      <c r="F56" s="192"/>
      <c r="G56" s="233" t="s">
        <v>336</v>
      </c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  <c r="BT56" s="221"/>
      <c r="BU56" s="221"/>
      <c r="BV56" s="222"/>
      <c r="BW56" s="195" t="s">
        <v>293</v>
      </c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332">
        <f>CM44+CM49+CM52+CM55</f>
        <v>2111089</v>
      </c>
      <c r="CN56" s="332"/>
      <c r="CO56" s="332"/>
      <c r="CP56" s="332"/>
      <c r="CQ56" s="332"/>
      <c r="CR56" s="332"/>
      <c r="CS56" s="332"/>
      <c r="CT56" s="332"/>
      <c r="CU56" s="332"/>
      <c r="CV56" s="332"/>
      <c r="CW56" s="332"/>
      <c r="CX56" s="332"/>
      <c r="CY56" s="332"/>
      <c r="CZ56" s="332"/>
      <c r="DA56" s="332"/>
      <c r="DE56" s="249">
        <v>2111089</v>
      </c>
      <c r="DF56" s="249"/>
      <c r="DG56" s="249"/>
      <c r="DH56" s="249"/>
      <c r="DI56" s="249"/>
      <c r="DJ56" s="249"/>
      <c r="DK56" s="249"/>
      <c r="DL56" s="249"/>
      <c r="DM56" s="249"/>
      <c r="DN56" s="249"/>
      <c r="DO56" s="249"/>
      <c r="DP56" s="249"/>
      <c r="DQ56" s="249"/>
      <c r="DR56" s="249"/>
      <c r="DS56" s="249"/>
      <c r="DT56" s="249"/>
      <c r="DU56" s="249"/>
      <c r="DV56" s="249"/>
      <c r="DW56" s="249"/>
      <c r="DX56" s="249"/>
      <c r="DY56" s="249"/>
      <c r="DZ56" s="249"/>
      <c r="EA56" s="249"/>
      <c r="EB56" s="249"/>
    </row>
    <row r="57" spans="1:132" s="109" customFormat="1" ht="3" customHeight="1"/>
    <row r="58" spans="1:132" s="107" customFormat="1" ht="48" customHeight="1">
      <c r="A58" s="250" t="s">
        <v>380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</row>
    <row r="59" spans="1:132" s="109" customFormat="1" ht="12" customHeight="1"/>
    <row r="60" spans="1:132" s="151" customFormat="1" ht="14.25" hidden="1">
      <c r="A60" s="223" t="s">
        <v>436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  <c r="BZ60" s="223"/>
      <c r="CA60" s="223"/>
      <c r="CB60" s="223"/>
      <c r="CC60" s="223"/>
      <c r="CD60" s="223"/>
      <c r="CE60" s="223"/>
      <c r="CF60" s="223"/>
      <c r="CG60" s="223"/>
      <c r="CH60" s="223"/>
      <c r="CI60" s="223"/>
      <c r="CJ60" s="223"/>
      <c r="CK60" s="223"/>
      <c r="CL60" s="223"/>
      <c r="CM60" s="223"/>
      <c r="CN60" s="223"/>
      <c r="CO60" s="223"/>
      <c r="CP60" s="223"/>
      <c r="CQ60" s="223"/>
      <c r="CR60" s="223"/>
      <c r="CS60" s="223"/>
      <c r="CT60" s="223"/>
      <c r="CU60" s="223"/>
      <c r="CV60" s="223"/>
      <c r="CW60" s="223"/>
      <c r="CX60" s="223"/>
      <c r="CY60" s="223"/>
      <c r="CZ60" s="223"/>
      <c r="DA60" s="223"/>
    </row>
    <row r="61" spans="1:132" s="109" customFormat="1" ht="6" hidden="1" customHeight="1"/>
    <row r="62" spans="1:132" s="151" customFormat="1" ht="14.25" hidden="1">
      <c r="A62" s="151" t="s">
        <v>326</v>
      </c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2"/>
      <c r="BH62" s="252"/>
      <c r="BI62" s="252"/>
      <c r="BJ62" s="252"/>
      <c r="BK62" s="252"/>
      <c r="BL62" s="252"/>
      <c r="BM62" s="252"/>
      <c r="BN62" s="252"/>
      <c r="BO62" s="252"/>
      <c r="BP62" s="252"/>
      <c r="BQ62" s="252"/>
      <c r="BR62" s="252"/>
      <c r="BS62" s="252"/>
      <c r="BT62" s="252"/>
      <c r="BU62" s="252"/>
      <c r="BV62" s="252"/>
      <c r="BW62" s="252"/>
      <c r="BX62" s="252"/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2"/>
      <c r="CK62" s="252"/>
      <c r="CL62" s="252"/>
      <c r="CM62" s="252"/>
      <c r="CN62" s="252"/>
      <c r="CO62" s="252"/>
      <c r="CP62" s="252"/>
      <c r="CQ62" s="252"/>
      <c r="CR62" s="252"/>
      <c r="CS62" s="252"/>
      <c r="CT62" s="252"/>
      <c r="CU62" s="252"/>
      <c r="CV62" s="252"/>
      <c r="CW62" s="252"/>
      <c r="CX62" s="252"/>
      <c r="CY62" s="252"/>
      <c r="CZ62" s="252"/>
      <c r="DA62" s="252"/>
    </row>
    <row r="63" spans="1:132" s="151" customFormat="1" ht="6" hidden="1" customHeight="1"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</row>
    <row r="64" spans="1:132" s="109" customFormat="1" ht="10.5" hidden="1" customHeight="1"/>
    <row r="65" spans="1:105" s="153" customFormat="1" ht="45" hidden="1" customHeight="1">
      <c r="A65" s="201" t="s">
        <v>329</v>
      </c>
      <c r="B65" s="202"/>
      <c r="C65" s="202"/>
      <c r="D65" s="202"/>
      <c r="E65" s="202"/>
      <c r="F65" s="202"/>
      <c r="G65" s="203"/>
      <c r="H65" s="201" t="s">
        <v>11</v>
      </c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3"/>
      <c r="BD65" s="201" t="s">
        <v>381</v>
      </c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3"/>
      <c r="BT65" s="201" t="s">
        <v>382</v>
      </c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3"/>
      <c r="CJ65" s="201" t="s">
        <v>383</v>
      </c>
      <c r="CK65" s="202"/>
      <c r="CL65" s="202"/>
      <c r="CM65" s="202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202"/>
      <c r="DA65" s="203"/>
    </row>
    <row r="66" spans="1:105" s="114" customFormat="1" hidden="1">
      <c r="A66" s="204">
        <v>1</v>
      </c>
      <c r="B66" s="204"/>
      <c r="C66" s="204"/>
      <c r="D66" s="204"/>
      <c r="E66" s="204"/>
      <c r="F66" s="204"/>
      <c r="G66" s="204"/>
      <c r="H66" s="204">
        <v>2</v>
      </c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>
        <v>3</v>
      </c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>
        <v>4</v>
      </c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>
        <v>5</v>
      </c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</row>
    <row r="67" spans="1:105" s="115" customFormat="1" ht="15" hidden="1" customHeight="1">
      <c r="A67" s="192"/>
      <c r="B67" s="192"/>
      <c r="C67" s="192"/>
      <c r="D67" s="192"/>
      <c r="E67" s="192"/>
      <c r="F67" s="192"/>
      <c r="G67" s="192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</row>
    <row r="68" spans="1:105" s="115" customFormat="1" ht="15" hidden="1" customHeight="1">
      <c r="A68" s="192"/>
      <c r="B68" s="192"/>
      <c r="C68" s="192"/>
      <c r="D68" s="192"/>
      <c r="E68" s="192"/>
      <c r="F68" s="192"/>
      <c r="G68" s="192"/>
      <c r="H68" s="221" t="s">
        <v>336</v>
      </c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221"/>
      <c r="AX68" s="221"/>
      <c r="AY68" s="221"/>
      <c r="AZ68" s="221"/>
      <c r="BA68" s="221"/>
      <c r="BB68" s="221"/>
      <c r="BC68" s="222"/>
      <c r="BD68" s="195" t="s">
        <v>293</v>
      </c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 t="s">
        <v>293</v>
      </c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</row>
    <row r="69" spans="1:105" ht="12" customHeight="1"/>
    <row r="70" spans="1:105" s="151" customFormat="1" ht="14.25">
      <c r="A70" s="223" t="s">
        <v>384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23"/>
      <c r="CI70" s="223"/>
      <c r="CJ70" s="223"/>
      <c r="CK70" s="223"/>
      <c r="CL70" s="223"/>
      <c r="CM70" s="223"/>
      <c r="CN70" s="223"/>
      <c r="CO70" s="223"/>
      <c r="CP70" s="223"/>
      <c r="CQ70" s="223"/>
      <c r="CR70" s="223"/>
      <c r="CS70" s="223"/>
      <c r="CT70" s="223"/>
      <c r="CU70" s="223"/>
      <c r="CV70" s="223"/>
      <c r="CW70" s="223"/>
      <c r="CX70" s="223"/>
      <c r="CY70" s="223"/>
      <c r="CZ70" s="223"/>
      <c r="DA70" s="223"/>
    </row>
    <row r="71" spans="1:105" s="109" customFormat="1" ht="6" customHeight="1"/>
    <row r="72" spans="1:105" s="151" customFormat="1" ht="15">
      <c r="A72" s="151" t="s">
        <v>326</v>
      </c>
      <c r="X72" s="239" t="s">
        <v>482</v>
      </c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39"/>
      <c r="BP72" s="239"/>
      <c r="BQ72" s="239"/>
      <c r="BR72" s="239"/>
      <c r="BS72" s="239"/>
      <c r="BT72" s="239"/>
      <c r="BU72" s="239"/>
      <c r="BV72" s="239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39"/>
      <c r="CN72" s="239"/>
      <c r="CO72" s="23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</row>
    <row r="73" spans="1:105" s="151" customFormat="1" ht="6" customHeight="1"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</row>
    <row r="74" spans="1:105" s="109" customFormat="1" ht="10.5" customHeight="1"/>
    <row r="75" spans="1:105" s="153" customFormat="1" ht="55.5" customHeight="1">
      <c r="A75" s="201" t="s">
        <v>329</v>
      </c>
      <c r="B75" s="202"/>
      <c r="C75" s="202"/>
      <c r="D75" s="202"/>
      <c r="E75" s="202"/>
      <c r="F75" s="202"/>
      <c r="G75" s="203"/>
      <c r="H75" s="201" t="s">
        <v>385</v>
      </c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3"/>
      <c r="BD75" s="201" t="s">
        <v>386</v>
      </c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3"/>
      <c r="BT75" s="201" t="s">
        <v>387</v>
      </c>
      <c r="BU75" s="202"/>
      <c r="BV75" s="202"/>
      <c r="BW75" s="202"/>
      <c r="BX75" s="202"/>
      <c r="BY75" s="202"/>
      <c r="BZ75" s="202"/>
      <c r="CA75" s="202"/>
      <c r="CB75" s="202"/>
      <c r="CC75" s="202"/>
      <c r="CD75" s="203"/>
      <c r="CE75" s="201" t="s">
        <v>388</v>
      </c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  <c r="CX75" s="202"/>
      <c r="CY75" s="202"/>
      <c r="CZ75" s="202"/>
      <c r="DA75" s="203"/>
    </row>
    <row r="76" spans="1:105" s="114" customFormat="1">
      <c r="A76" s="204">
        <v>1</v>
      </c>
      <c r="B76" s="204"/>
      <c r="C76" s="204"/>
      <c r="D76" s="204"/>
      <c r="E76" s="204"/>
      <c r="F76" s="204"/>
      <c r="G76" s="204"/>
      <c r="H76" s="204">
        <v>2</v>
      </c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>
        <v>3</v>
      </c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>
        <v>4</v>
      </c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>
        <v>5</v>
      </c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</row>
    <row r="77" spans="1:105" s="115" customFormat="1" ht="15" customHeight="1">
      <c r="A77" s="192"/>
      <c r="B77" s="192"/>
      <c r="C77" s="192"/>
      <c r="D77" s="192"/>
      <c r="E77" s="192"/>
      <c r="F77" s="192"/>
      <c r="G77" s="192"/>
      <c r="H77" s="193" t="s">
        <v>389</v>
      </c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227"/>
      <c r="BE77" s="227"/>
      <c r="BF77" s="227"/>
      <c r="BG77" s="227"/>
      <c r="BH77" s="227"/>
      <c r="BI77" s="227"/>
      <c r="BJ77" s="227"/>
      <c r="BK77" s="227"/>
      <c r="BL77" s="227"/>
      <c r="BM77" s="227"/>
      <c r="BN77" s="227"/>
      <c r="BO77" s="227"/>
      <c r="BP77" s="227"/>
      <c r="BQ77" s="227"/>
      <c r="BR77" s="227"/>
      <c r="BS77" s="227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</row>
    <row r="78" spans="1:105" s="115" customFormat="1" ht="15" customHeight="1">
      <c r="A78" s="192"/>
      <c r="B78" s="192"/>
      <c r="C78" s="192"/>
      <c r="D78" s="192"/>
      <c r="E78" s="192"/>
      <c r="F78" s="192"/>
      <c r="G78" s="192"/>
      <c r="H78" s="193" t="s">
        <v>440</v>
      </c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7">
        <v>1490526</v>
      </c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5">
        <v>0.5</v>
      </c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7">
        <f>8721+3652</f>
        <v>12373</v>
      </c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</row>
    <row r="79" spans="1:105" s="115" customFormat="1" ht="15" customHeight="1">
      <c r="A79" s="192"/>
      <c r="B79" s="192"/>
      <c r="C79" s="192"/>
      <c r="D79" s="192"/>
      <c r="E79" s="192"/>
      <c r="F79" s="192"/>
      <c r="G79" s="192"/>
      <c r="H79" s="232" t="s">
        <v>441</v>
      </c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</row>
    <row r="80" spans="1:105" s="115" customFormat="1" ht="15" customHeight="1">
      <c r="A80" s="192"/>
      <c r="B80" s="192"/>
      <c r="C80" s="192"/>
      <c r="D80" s="192"/>
      <c r="E80" s="192"/>
      <c r="F80" s="192"/>
      <c r="G80" s="192"/>
      <c r="H80" s="193" t="s">
        <v>568</v>
      </c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7">
        <v>1490526</v>
      </c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5">
        <v>0.5</v>
      </c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8">
        <v>12373</v>
      </c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</row>
    <row r="81" spans="1:105" s="115" customFormat="1" ht="15" customHeight="1">
      <c r="A81" s="192"/>
      <c r="B81" s="192"/>
      <c r="C81" s="192"/>
      <c r="D81" s="192"/>
      <c r="E81" s="192"/>
      <c r="F81" s="192"/>
      <c r="G81" s="192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</row>
    <row r="82" spans="1:105" s="115" customFormat="1" ht="15" customHeight="1">
      <c r="A82" s="192"/>
      <c r="B82" s="192"/>
      <c r="C82" s="192"/>
      <c r="D82" s="192"/>
      <c r="E82" s="192"/>
      <c r="F82" s="192"/>
      <c r="G82" s="192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5"/>
      <c r="BU82" s="195"/>
      <c r="BV82" s="195"/>
      <c r="BW82" s="195"/>
      <c r="BX82" s="195"/>
      <c r="BY82" s="195"/>
      <c r="BZ82" s="195"/>
      <c r="CA82" s="195"/>
      <c r="CB82" s="195"/>
      <c r="CC82" s="195"/>
      <c r="CD82" s="195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  <c r="CW82" s="198"/>
      <c r="CX82" s="198"/>
      <c r="CY82" s="198"/>
      <c r="CZ82" s="198"/>
      <c r="DA82" s="198"/>
    </row>
    <row r="83" spans="1:105" s="115" customFormat="1" ht="15" customHeight="1">
      <c r="A83" s="192"/>
      <c r="B83" s="192"/>
      <c r="C83" s="192"/>
      <c r="D83" s="192"/>
      <c r="E83" s="192"/>
      <c r="F83" s="192"/>
      <c r="G83" s="192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5"/>
      <c r="BU83" s="195"/>
      <c r="BV83" s="195"/>
      <c r="BW83" s="195"/>
      <c r="BX83" s="195"/>
      <c r="BY83" s="195"/>
      <c r="BZ83" s="195"/>
      <c r="CA83" s="195"/>
      <c r="CB83" s="195"/>
      <c r="CC83" s="195"/>
      <c r="CD83" s="195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</row>
    <row r="84" spans="1:105" s="115" customFormat="1" ht="15" customHeight="1">
      <c r="A84" s="192"/>
      <c r="B84" s="192"/>
      <c r="C84" s="192"/>
      <c r="D84" s="192"/>
      <c r="E84" s="192"/>
      <c r="F84" s="192"/>
      <c r="G84" s="192"/>
      <c r="H84" s="221" t="s">
        <v>336</v>
      </c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  <c r="AW84" s="221"/>
      <c r="AX84" s="221"/>
      <c r="AY84" s="221"/>
      <c r="AZ84" s="221"/>
      <c r="BA84" s="221"/>
      <c r="BB84" s="221"/>
      <c r="BC84" s="222"/>
      <c r="BD84" s="195"/>
      <c r="BE84" s="195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5"/>
      <c r="BR84" s="195"/>
      <c r="BS84" s="195"/>
      <c r="BT84" s="195" t="s">
        <v>293</v>
      </c>
      <c r="BU84" s="195"/>
      <c r="BV84" s="195"/>
      <c r="BW84" s="195"/>
      <c r="BX84" s="195"/>
      <c r="BY84" s="195"/>
      <c r="BZ84" s="195"/>
      <c r="CA84" s="195"/>
      <c r="CB84" s="195"/>
      <c r="CC84" s="195"/>
      <c r="CD84" s="195"/>
      <c r="CE84" s="197">
        <f>SUM(CE77:DA78)</f>
        <v>12373</v>
      </c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</row>
    <row r="85" spans="1:105" s="115" customFormat="1" ht="15" hidden="1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</row>
    <row r="86" spans="1:105" s="115" customFormat="1" ht="15" hidden="1" customHeight="1">
      <c r="A86" s="151" t="s">
        <v>326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239" t="s">
        <v>390</v>
      </c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39"/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39"/>
      <c r="BP86" s="239"/>
      <c r="BQ86" s="239"/>
      <c r="BR86" s="239"/>
      <c r="BS86" s="239"/>
      <c r="BT86" s="239"/>
      <c r="BU86" s="239"/>
      <c r="BV86" s="239"/>
      <c r="BW86" s="239"/>
      <c r="BX86" s="239"/>
      <c r="BY86" s="239"/>
      <c r="BZ86" s="239"/>
      <c r="CA86" s="239"/>
      <c r="CB86" s="239"/>
      <c r="CC86" s="239"/>
      <c r="CD86" s="239"/>
      <c r="CE86" s="239"/>
      <c r="CF86" s="239"/>
      <c r="CG86" s="239"/>
      <c r="CH86" s="239"/>
      <c r="CI86" s="239"/>
      <c r="CJ86" s="239"/>
      <c r="CK86" s="239"/>
      <c r="CL86" s="239"/>
      <c r="CM86" s="239"/>
      <c r="CN86" s="239"/>
      <c r="CO86" s="239"/>
      <c r="CP86" s="239"/>
      <c r="CQ86" s="239"/>
      <c r="CR86" s="239"/>
      <c r="CS86" s="239"/>
      <c r="CT86" s="239"/>
      <c r="CU86" s="239"/>
      <c r="CV86" s="239"/>
      <c r="CW86" s="239"/>
      <c r="CX86" s="239"/>
      <c r="CY86" s="239"/>
      <c r="CZ86" s="239"/>
      <c r="DA86" s="239"/>
    </row>
    <row r="87" spans="1:105" s="115" customFormat="1" ht="15" hidden="1" customHeight="1">
      <c r="A87" s="151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</row>
    <row r="88" spans="1:105" s="115" customFormat="1" ht="15" hidden="1" customHeight="1">
      <c r="A88" s="244" t="s">
        <v>327</v>
      </c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5" t="s">
        <v>6</v>
      </c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5"/>
      <c r="BP88" s="245"/>
      <c r="BQ88" s="245"/>
      <c r="BR88" s="245"/>
      <c r="BS88" s="245"/>
      <c r="BT88" s="245"/>
      <c r="BU88" s="245"/>
      <c r="BV88" s="245"/>
      <c r="BW88" s="245"/>
      <c r="BX88" s="245"/>
      <c r="BY88" s="245"/>
      <c r="BZ88" s="245"/>
      <c r="CA88" s="245"/>
      <c r="CB88" s="245"/>
      <c r="CC88" s="245"/>
      <c r="CD88" s="245"/>
      <c r="CE88" s="245"/>
      <c r="CF88" s="245"/>
      <c r="CG88" s="245"/>
      <c r="CH88" s="245"/>
      <c r="CI88" s="245"/>
      <c r="CJ88" s="245"/>
      <c r="CK88" s="245"/>
      <c r="CL88" s="245"/>
      <c r="CM88" s="245"/>
      <c r="CN88" s="245"/>
      <c r="CO88" s="245"/>
      <c r="CP88" s="245"/>
      <c r="CQ88" s="245"/>
      <c r="CR88" s="245"/>
      <c r="CS88" s="245"/>
      <c r="CT88" s="245"/>
      <c r="CU88" s="245"/>
      <c r="CV88" s="245"/>
      <c r="CW88" s="245"/>
      <c r="CX88" s="245"/>
      <c r="CY88" s="245"/>
      <c r="CZ88" s="245"/>
      <c r="DA88" s="245"/>
    </row>
    <row r="89" spans="1:105" s="115" customFormat="1" ht="15" hidden="1" customHeigh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</row>
    <row r="90" spans="1:105" s="115" customFormat="1" ht="51.75" hidden="1" customHeight="1">
      <c r="A90" s="201" t="s">
        <v>329</v>
      </c>
      <c r="B90" s="202"/>
      <c r="C90" s="202"/>
      <c r="D90" s="202"/>
      <c r="E90" s="202"/>
      <c r="F90" s="202"/>
      <c r="G90" s="203"/>
      <c r="H90" s="201" t="s">
        <v>385</v>
      </c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3"/>
      <c r="BD90" s="201" t="s">
        <v>386</v>
      </c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3"/>
      <c r="BT90" s="246" t="s">
        <v>391</v>
      </c>
      <c r="BU90" s="247"/>
      <c r="BV90" s="247"/>
      <c r="BW90" s="247"/>
      <c r="BX90" s="247"/>
      <c r="BY90" s="247"/>
      <c r="BZ90" s="247"/>
      <c r="CA90" s="247"/>
      <c r="CB90" s="247"/>
      <c r="CC90" s="247"/>
      <c r="CD90" s="248"/>
      <c r="CE90" s="201" t="s">
        <v>392</v>
      </c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3"/>
    </row>
    <row r="91" spans="1:105" s="115" customFormat="1" ht="15" hidden="1" customHeight="1">
      <c r="A91" s="204">
        <v>1</v>
      </c>
      <c r="B91" s="204"/>
      <c r="C91" s="204"/>
      <c r="D91" s="204"/>
      <c r="E91" s="204"/>
      <c r="F91" s="204"/>
      <c r="G91" s="204"/>
      <c r="H91" s="204">
        <v>2</v>
      </c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>
        <v>3</v>
      </c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>
        <v>4</v>
      </c>
      <c r="BU91" s="204"/>
      <c r="BV91" s="204"/>
      <c r="BW91" s="204"/>
      <c r="BX91" s="204"/>
      <c r="BY91" s="204"/>
      <c r="BZ91" s="204"/>
      <c r="CA91" s="204"/>
      <c r="CB91" s="204"/>
      <c r="CC91" s="204"/>
      <c r="CD91" s="204"/>
      <c r="CE91" s="204">
        <v>5</v>
      </c>
      <c r="CF91" s="204"/>
      <c r="CG91" s="204"/>
      <c r="CH91" s="204"/>
      <c r="CI91" s="204"/>
      <c r="CJ91" s="204"/>
      <c r="CK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</row>
    <row r="92" spans="1:105" s="115" customFormat="1" ht="15" hidden="1" customHeight="1">
      <c r="A92" s="240" t="s">
        <v>393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1"/>
      <c r="AY92" s="241"/>
      <c r="AZ92" s="241"/>
      <c r="BA92" s="241"/>
      <c r="BB92" s="241"/>
      <c r="BC92" s="241"/>
      <c r="BD92" s="241"/>
      <c r="BE92" s="241"/>
      <c r="BF92" s="241"/>
      <c r="BG92" s="241"/>
      <c r="BH92" s="241"/>
      <c r="BI92" s="241"/>
      <c r="BJ92" s="241"/>
      <c r="BK92" s="241"/>
      <c r="BL92" s="241"/>
      <c r="BM92" s="241"/>
      <c r="BN92" s="241"/>
      <c r="BO92" s="241"/>
      <c r="BP92" s="241"/>
      <c r="BQ92" s="241"/>
      <c r="BR92" s="241"/>
      <c r="BS92" s="241"/>
      <c r="BT92" s="241"/>
      <c r="BU92" s="241"/>
      <c r="BV92" s="241"/>
      <c r="BW92" s="241"/>
      <c r="BX92" s="241"/>
      <c r="BY92" s="241"/>
      <c r="BZ92" s="241"/>
      <c r="CA92" s="241"/>
      <c r="CB92" s="241"/>
      <c r="CC92" s="241"/>
      <c r="CD92" s="241"/>
      <c r="CE92" s="242">
        <f>CE93</f>
        <v>0</v>
      </c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2"/>
      <c r="CX92" s="242"/>
      <c r="CY92" s="242"/>
      <c r="CZ92" s="242"/>
      <c r="DA92" s="243"/>
    </row>
    <row r="93" spans="1:105" s="115" customFormat="1" ht="15" hidden="1" customHeight="1">
      <c r="A93" s="192"/>
      <c r="B93" s="192"/>
      <c r="C93" s="192"/>
      <c r="D93" s="192"/>
      <c r="E93" s="192"/>
      <c r="F93" s="192"/>
      <c r="G93" s="192"/>
      <c r="H93" s="193" t="s">
        <v>394</v>
      </c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7">
        <f>BD93*BT93</f>
        <v>0</v>
      </c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</row>
    <row r="94" spans="1:105" s="115" customFormat="1" ht="15" hidden="1" customHeight="1">
      <c r="A94" s="192"/>
      <c r="B94" s="192"/>
      <c r="C94" s="192"/>
      <c r="D94" s="192"/>
      <c r="E94" s="192"/>
      <c r="F94" s="192"/>
      <c r="G94" s="192"/>
      <c r="H94" s="221" t="s">
        <v>336</v>
      </c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  <c r="AW94" s="221"/>
      <c r="AX94" s="221"/>
      <c r="AY94" s="221"/>
      <c r="AZ94" s="221"/>
      <c r="BA94" s="221"/>
      <c r="BB94" s="221"/>
      <c r="BC94" s="222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 t="s">
        <v>293</v>
      </c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7">
        <f>CE92</f>
        <v>0</v>
      </c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</row>
    <row r="95" spans="1:105" s="115" customFormat="1" ht="15" hidden="1" customHeigh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</row>
    <row r="96" spans="1:105" s="115" customFormat="1" ht="15" hidden="1" customHeight="1">
      <c r="A96" s="151" t="s">
        <v>326</v>
      </c>
      <c r="B96" s="151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239" t="s">
        <v>395</v>
      </c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239"/>
      <c r="BK96" s="239"/>
      <c r="BL96" s="239"/>
      <c r="BM96" s="239"/>
      <c r="BN96" s="239"/>
      <c r="BO96" s="239"/>
      <c r="BP96" s="239"/>
      <c r="BQ96" s="239"/>
      <c r="BR96" s="239"/>
      <c r="BS96" s="239"/>
      <c r="BT96" s="239"/>
      <c r="BU96" s="239"/>
      <c r="BV96" s="239"/>
      <c r="BW96" s="239"/>
      <c r="BX96" s="239"/>
      <c r="BY96" s="239"/>
      <c r="BZ96" s="239"/>
      <c r="CA96" s="239"/>
      <c r="CB96" s="239"/>
      <c r="CC96" s="239"/>
      <c r="CD96" s="239"/>
      <c r="CE96" s="239"/>
      <c r="CF96" s="239"/>
      <c r="CG96" s="239"/>
      <c r="CH96" s="239"/>
      <c r="CI96" s="239"/>
      <c r="CJ96" s="239"/>
      <c r="CK96" s="239"/>
      <c r="CL96" s="239"/>
      <c r="CM96" s="239"/>
      <c r="CN96" s="239"/>
      <c r="CO96" s="239"/>
      <c r="CP96" s="239"/>
      <c r="CQ96" s="239"/>
      <c r="CR96" s="239"/>
      <c r="CS96" s="239"/>
      <c r="CT96" s="239"/>
      <c r="CU96" s="239"/>
      <c r="CV96" s="239"/>
      <c r="CW96" s="239"/>
      <c r="CX96" s="239"/>
      <c r="CY96" s="239"/>
      <c r="CZ96" s="239"/>
      <c r="DA96" s="239"/>
    </row>
    <row r="97" spans="1:105" s="115" customFormat="1" ht="15" hidden="1" customHeight="1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</row>
    <row r="98" spans="1:105" s="115" customFormat="1" ht="15" hidden="1" customHeight="1">
      <c r="A98" s="244" t="s">
        <v>327</v>
      </c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5" t="s">
        <v>6</v>
      </c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5"/>
      <c r="BI98" s="245"/>
      <c r="BJ98" s="245"/>
      <c r="BK98" s="245"/>
      <c r="BL98" s="245"/>
      <c r="BM98" s="245"/>
      <c r="BN98" s="245"/>
      <c r="BO98" s="245"/>
      <c r="BP98" s="245"/>
      <c r="BQ98" s="245"/>
      <c r="BR98" s="245"/>
      <c r="BS98" s="245"/>
      <c r="BT98" s="245"/>
      <c r="BU98" s="245"/>
      <c r="BV98" s="245"/>
      <c r="BW98" s="245"/>
      <c r="BX98" s="245"/>
      <c r="BY98" s="245"/>
      <c r="BZ98" s="245"/>
      <c r="CA98" s="245"/>
      <c r="CB98" s="245"/>
      <c r="CC98" s="245"/>
      <c r="CD98" s="245"/>
      <c r="CE98" s="245"/>
      <c r="CF98" s="245"/>
      <c r="CG98" s="245"/>
      <c r="CH98" s="245"/>
      <c r="CI98" s="245"/>
      <c r="CJ98" s="245"/>
      <c r="CK98" s="245"/>
      <c r="CL98" s="245"/>
      <c r="CM98" s="245"/>
      <c r="CN98" s="245"/>
      <c r="CO98" s="245"/>
      <c r="CP98" s="245"/>
      <c r="CQ98" s="245"/>
      <c r="CR98" s="245"/>
      <c r="CS98" s="245"/>
      <c r="CT98" s="245"/>
      <c r="CU98" s="245"/>
      <c r="CV98" s="245"/>
      <c r="CW98" s="245"/>
      <c r="CX98" s="245"/>
      <c r="CY98" s="245"/>
      <c r="CZ98" s="245"/>
      <c r="DA98" s="245"/>
    </row>
    <row r="99" spans="1:105" s="115" customFormat="1" ht="15" hidden="1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</row>
    <row r="100" spans="1:105" s="115" customFormat="1" ht="39" hidden="1" customHeight="1">
      <c r="A100" s="201" t="s">
        <v>329</v>
      </c>
      <c r="B100" s="202"/>
      <c r="C100" s="202"/>
      <c r="D100" s="202"/>
      <c r="E100" s="202"/>
      <c r="F100" s="202"/>
      <c r="G100" s="203"/>
      <c r="H100" s="201" t="s">
        <v>385</v>
      </c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3"/>
      <c r="BD100" s="246" t="s">
        <v>396</v>
      </c>
      <c r="BE100" s="247"/>
      <c r="BF100" s="247"/>
      <c r="BG100" s="247"/>
      <c r="BH100" s="247"/>
      <c r="BI100" s="247"/>
      <c r="BJ100" s="247"/>
      <c r="BK100" s="247"/>
      <c r="BL100" s="247"/>
      <c r="BM100" s="247"/>
      <c r="BN100" s="247"/>
      <c r="BO100" s="247"/>
      <c r="BP100" s="247"/>
      <c r="BQ100" s="247"/>
      <c r="BR100" s="247"/>
      <c r="BS100" s="248"/>
      <c r="BT100" s="246" t="s">
        <v>397</v>
      </c>
      <c r="BU100" s="247"/>
      <c r="BV100" s="247"/>
      <c r="BW100" s="247"/>
      <c r="BX100" s="247"/>
      <c r="BY100" s="247"/>
      <c r="BZ100" s="247"/>
      <c r="CA100" s="247"/>
      <c r="CB100" s="247"/>
      <c r="CC100" s="247"/>
      <c r="CD100" s="248"/>
      <c r="CE100" s="201" t="s">
        <v>398</v>
      </c>
      <c r="CF100" s="202"/>
      <c r="CG100" s="202"/>
      <c r="CH100" s="202"/>
      <c r="CI100" s="202"/>
      <c r="CJ100" s="202"/>
      <c r="CK100" s="202"/>
      <c r="CL100" s="202"/>
      <c r="CM100" s="202"/>
      <c r="CN100" s="202"/>
      <c r="CO100" s="202"/>
      <c r="CP100" s="202"/>
      <c r="CQ100" s="202"/>
      <c r="CR100" s="202"/>
      <c r="CS100" s="202"/>
      <c r="CT100" s="202"/>
      <c r="CU100" s="202"/>
      <c r="CV100" s="202"/>
      <c r="CW100" s="202"/>
      <c r="CX100" s="202"/>
      <c r="CY100" s="202"/>
      <c r="CZ100" s="202"/>
      <c r="DA100" s="203"/>
    </row>
    <row r="101" spans="1:105" s="115" customFormat="1" ht="15" hidden="1" customHeight="1">
      <c r="A101" s="204">
        <v>1</v>
      </c>
      <c r="B101" s="204"/>
      <c r="C101" s="204"/>
      <c r="D101" s="204"/>
      <c r="E101" s="204"/>
      <c r="F101" s="204"/>
      <c r="G101" s="204"/>
      <c r="H101" s="204">
        <v>2</v>
      </c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>
        <v>3</v>
      </c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>
        <v>4</v>
      </c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>
        <v>5</v>
      </c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</row>
    <row r="102" spans="1:105" s="115" customFormat="1" ht="15" hidden="1" customHeight="1">
      <c r="A102" s="240" t="s">
        <v>393</v>
      </c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41"/>
      <c r="AP102" s="241"/>
      <c r="AQ102" s="241"/>
      <c r="AR102" s="241"/>
      <c r="AS102" s="241"/>
      <c r="AT102" s="241"/>
      <c r="AU102" s="241"/>
      <c r="AV102" s="241"/>
      <c r="AW102" s="241"/>
      <c r="AX102" s="241"/>
      <c r="AY102" s="241"/>
      <c r="AZ102" s="241"/>
      <c r="BA102" s="241"/>
      <c r="BB102" s="241"/>
      <c r="BC102" s="241"/>
      <c r="BD102" s="241"/>
      <c r="BE102" s="241"/>
      <c r="BF102" s="241"/>
      <c r="BG102" s="241"/>
      <c r="BH102" s="241"/>
      <c r="BI102" s="241"/>
      <c r="BJ102" s="241"/>
      <c r="BK102" s="241"/>
      <c r="BL102" s="241"/>
      <c r="BM102" s="241"/>
      <c r="BN102" s="241"/>
      <c r="BO102" s="241"/>
      <c r="BP102" s="241"/>
      <c r="BQ102" s="241"/>
      <c r="BR102" s="241"/>
      <c r="BS102" s="241"/>
      <c r="BT102" s="241"/>
      <c r="BU102" s="241"/>
      <c r="BV102" s="241"/>
      <c r="BW102" s="241"/>
      <c r="BX102" s="241"/>
      <c r="BY102" s="241"/>
      <c r="BZ102" s="241"/>
      <c r="CA102" s="241"/>
      <c r="CB102" s="241"/>
      <c r="CC102" s="241"/>
      <c r="CD102" s="241"/>
      <c r="CE102" s="242">
        <f>CE103</f>
        <v>0</v>
      </c>
      <c r="CF102" s="242"/>
      <c r="CG102" s="242"/>
      <c r="CH102" s="242"/>
      <c r="CI102" s="242"/>
      <c r="CJ102" s="242"/>
      <c r="CK102" s="242"/>
      <c r="CL102" s="242"/>
      <c r="CM102" s="242"/>
      <c r="CN102" s="242"/>
      <c r="CO102" s="242"/>
      <c r="CP102" s="242"/>
      <c r="CQ102" s="242"/>
      <c r="CR102" s="242"/>
      <c r="CS102" s="242"/>
      <c r="CT102" s="242"/>
      <c r="CU102" s="242"/>
      <c r="CV102" s="242"/>
      <c r="CW102" s="242"/>
      <c r="CX102" s="242"/>
      <c r="CY102" s="242"/>
      <c r="CZ102" s="242"/>
      <c r="DA102" s="243"/>
    </row>
    <row r="103" spans="1:105" s="115" customFormat="1" ht="24.75" hidden="1" customHeight="1">
      <c r="A103" s="192"/>
      <c r="B103" s="192"/>
      <c r="C103" s="192"/>
      <c r="D103" s="192"/>
      <c r="E103" s="192"/>
      <c r="F103" s="192"/>
      <c r="G103" s="192"/>
      <c r="H103" s="193" t="s">
        <v>399</v>
      </c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7"/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197"/>
      <c r="CS103" s="197"/>
      <c r="CT103" s="197"/>
      <c r="CU103" s="197"/>
      <c r="CV103" s="197"/>
      <c r="CW103" s="197"/>
      <c r="CX103" s="197"/>
      <c r="CY103" s="197"/>
      <c r="CZ103" s="197"/>
      <c r="DA103" s="197"/>
    </row>
    <row r="104" spans="1:105" s="115" customFormat="1" ht="15" hidden="1" customHeight="1">
      <c r="A104" s="192"/>
      <c r="B104" s="192"/>
      <c r="C104" s="192"/>
      <c r="D104" s="192"/>
      <c r="E104" s="192"/>
      <c r="F104" s="192"/>
      <c r="G104" s="192"/>
      <c r="H104" s="221" t="s">
        <v>336</v>
      </c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1"/>
      <c r="AS104" s="221"/>
      <c r="AT104" s="221"/>
      <c r="AU104" s="221"/>
      <c r="AV104" s="221"/>
      <c r="AW104" s="221"/>
      <c r="AX104" s="221"/>
      <c r="AY104" s="221"/>
      <c r="AZ104" s="221"/>
      <c r="BA104" s="221"/>
      <c r="BB104" s="221"/>
      <c r="BC104" s="222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 t="s">
        <v>293</v>
      </c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7">
        <f>CE103</f>
        <v>0</v>
      </c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</row>
    <row r="105" spans="1:105" s="115" customFormat="1" ht="15" hidden="1" customHeight="1">
      <c r="A105" s="117"/>
      <c r="B105" s="117"/>
      <c r="C105" s="117"/>
      <c r="D105" s="117"/>
      <c r="E105" s="117"/>
      <c r="F105" s="117"/>
      <c r="G105" s="117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</row>
    <row r="106" spans="1:105" s="151" customFormat="1" ht="15" hidden="1">
      <c r="A106" s="151" t="s">
        <v>326</v>
      </c>
      <c r="X106" s="239" t="s">
        <v>400</v>
      </c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39"/>
      <c r="BE106" s="239"/>
      <c r="BF106" s="239"/>
      <c r="BG106" s="239"/>
      <c r="BH106" s="239"/>
      <c r="BI106" s="239"/>
      <c r="BJ106" s="239"/>
      <c r="BK106" s="239"/>
      <c r="BL106" s="239"/>
      <c r="BM106" s="239"/>
      <c r="BN106" s="239"/>
      <c r="BO106" s="239"/>
      <c r="BP106" s="239"/>
      <c r="BQ106" s="239"/>
      <c r="BR106" s="239"/>
      <c r="BS106" s="239"/>
      <c r="BT106" s="239"/>
      <c r="BU106" s="239"/>
      <c r="BV106" s="239"/>
      <c r="BW106" s="239"/>
      <c r="BX106" s="239"/>
      <c r="BY106" s="239"/>
      <c r="BZ106" s="239"/>
      <c r="CA106" s="239"/>
      <c r="CB106" s="239"/>
      <c r="CC106" s="239"/>
      <c r="CD106" s="239"/>
      <c r="CE106" s="239"/>
      <c r="CF106" s="239"/>
      <c r="CG106" s="239"/>
      <c r="CH106" s="239"/>
      <c r="CI106" s="239"/>
      <c r="CJ106" s="239"/>
      <c r="CK106" s="239"/>
      <c r="CL106" s="239"/>
      <c r="CM106" s="239"/>
      <c r="CN106" s="239"/>
      <c r="CO106" s="239"/>
      <c r="CP106" s="239"/>
      <c r="CQ106" s="239"/>
      <c r="CR106" s="239"/>
      <c r="CS106" s="239"/>
      <c r="CT106" s="239"/>
      <c r="CU106" s="239"/>
      <c r="CV106" s="239"/>
      <c r="CW106" s="239"/>
      <c r="CX106" s="239"/>
      <c r="CY106" s="239"/>
      <c r="CZ106" s="239"/>
      <c r="DA106" s="239"/>
    </row>
    <row r="107" spans="1:105" s="151" customFormat="1" ht="6" hidden="1" customHeight="1"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</row>
    <row r="108" spans="1:105" s="109" customFormat="1" ht="10.5" hidden="1" customHeight="1"/>
    <row r="109" spans="1:105" s="153" customFormat="1" ht="55.5" hidden="1" customHeight="1">
      <c r="A109" s="201" t="s">
        <v>329</v>
      </c>
      <c r="B109" s="202"/>
      <c r="C109" s="202"/>
      <c r="D109" s="202"/>
      <c r="E109" s="202"/>
      <c r="F109" s="202"/>
      <c r="G109" s="203"/>
      <c r="H109" s="201" t="s">
        <v>385</v>
      </c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3"/>
      <c r="BD109" s="201" t="s">
        <v>386</v>
      </c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2"/>
      <c r="BQ109" s="202"/>
      <c r="BR109" s="202"/>
      <c r="BS109" s="203"/>
      <c r="BT109" s="201" t="s">
        <v>387</v>
      </c>
      <c r="BU109" s="202"/>
      <c r="BV109" s="202"/>
      <c r="BW109" s="202"/>
      <c r="BX109" s="202"/>
      <c r="BY109" s="202"/>
      <c r="BZ109" s="202"/>
      <c r="CA109" s="202"/>
      <c r="CB109" s="202"/>
      <c r="CC109" s="202"/>
      <c r="CD109" s="203"/>
      <c r="CE109" s="201" t="s">
        <v>388</v>
      </c>
      <c r="CF109" s="202"/>
      <c r="CG109" s="202"/>
      <c r="CH109" s="202"/>
      <c r="CI109" s="202"/>
      <c r="CJ109" s="202"/>
      <c r="CK109" s="202"/>
      <c r="CL109" s="202"/>
      <c r="CM109" s="202"/>
      <c r="CN109" s="202"/>
      <c r="CO109" s="202"/>
      <c r="CP109" s="202"/>
      <c r="CQ109" s="202"/>
      <c r="CR109" s="202"/>
      <c r="CS109" s="202"/>
      <c r="CT109" s="202"/>
      <c r="CU109" s="202"/>
      <c r="CV109" s="202"/>
      <c r="CW109" s="202"/>
      <c r="CX109" s="202"/>
      <c r="CY109" s="202"/>
      <c r="CZ109" s="202"/>
      <c r="DA109" s="203"/>
    </row>
    <row r="110" spans="1:105" s="114" customFormat="1" hidden="1">
      <c r="A110" s="204">
        <v>1</v>
      </c>
      <c r="B110" s="204"/>
      <c r="C110" s="204"/>
      <c r="D110" s="204"/>
      <c r="E110" s="204"/>
      <c r="F110" s="204"/>
      <c r="G110" s="204"/>
      <c r="H110" s="204">
        <v>2</v>
      </c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>
        <v>3</v>
      </c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>
        <v>4</v>
      </c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>
        <v>5</v>
      </c>
      <c r="CF110" s="204"/>
      <c r="CG110" s="204"/>
      <c r="CH110" s="204"/>
      <c r="CI110" s="204"/>
      <c r="CJ110" s="204"/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</row>
    <row r="111" spans="1:105" s="115" customFormat="1" ht="15" hidden="1" customHeight="1">
      <c r="A111" s="192"/>
      <c r="B111" s="192"/>
      <c r="C111" s="192"/>
      <c r="D111" s="192"/>
      <c r="E111" s="192"/>
      <c r="F111" s="192"/>
      <c r="G111" s="192"/>
      <c r="H111" s="193" t="s">
        <v>483</v>
      </c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98"/>
      <c r="CP111" s="198"/>
      <c r="CQ111" s="198"/>
      <c r="CR111" s="198"/>
      <c r="CS111" s="198"/>
      <c r="CT111" s="198"/>
      <c r="CU111" s="198"/>
      <c r="CV111" s="198"/>
      <c r="CW111" s="198"/>
      <c r="CX111" s="198"/>
      <c r="CY111" s="198"/>
      <c r="CZ111" s="198"/>
      <c r="DA111" s="198"/>
    </row>
    <row r="112" spans="1:105" s="115" customFormat="1" ht="15" hidden="1" customHeight="1">
      <c r="A112" s="192"/>
      <c r="B112" s="192"/>
      <c r="C112" s="192"/>
      <c r="D112" s="192"/>
      <c r="E112" s="192"/>
      <c r="F112" s="192"/>
      <c r="G112" s="192"/>
      <c r="H112" s="232" t="s">
        <v>484</v>
      </c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232"/>
      <c r="AM112" s="232"/>
      <c r="AN112" s="232"/>
      <c r="AO112" s="232"/>
      <c r="AP112" s="232"/>
      <c r="AQ112" s="232"/>
      <c r="AR112" s="232"/>
      <c r="AS112" s="232"/>
      <c r="AT112" s="232"/>
      <c r="AU112" s="232"/>
      <c r="AV112" s="232"/>
      <c r="AW112" s="232"/>
      <c r="AX112" s="232"/>
      <c r="AY112" s="232"/>
      <c r="AZ112" s="232"/>
      <c r="BA112" s="232"/>
      <c r="BB112" s="232"/>
      <c r="BC112" s="232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</row>
    <row r="113" spans="1:105" s="115" customFormat="1" ht="15" hidden="1" customHeight="1">
      <c r="A113" s="192"/>
      <c r="B113" s="192"/>
      <c r="C113" s="192"/>
      <c r="D113" s="192"/>
      <c r="E113" s="192"/>
      <c r="F113" s="192"/>
      <c r="G113" s="192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7">
        <f t="shared" ref="BD113:BD120" si="0">CE113*100/2.2</f>
        <v>0</v>
      </c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8"/>
      <c r="CF113" s="198"/>
      <c r="CG113" s="198"/>
      <c r="CH113" s="198"/>
      <c r="CI113" s="198"/>
      <c r="CJ113" s="198"/>
      <c r="CK113" s="198"/>
      <c r="CL113" s="198"/>
      <c r="CM113" s="198"/>
      <c r="CN113" s="198"/>
      <c r="CO113" s="198"/>
      <c r="CP113" s="198"/>
      <c r="CQ113" s="198"/>
      <c r="CR113" s="198"/>
      <c r="CS113" s="198"/>
      <c r="CT113" s="198"/>
      <c r="CU113" s="198"/>
      <c r="CV113" s="198"/>
      <c r="CW113" s="198"/>
      <c r="CX113" s="198"/>
      <c r="CY113" s="198"/>
      <c r="CZ113" s="198"/>
      <c r="DA113" s="198"/>
    </row>
    <row r="114" spans="1:105" s="115" customFormat="1" ht="15" hidden="1" customHeight="1">
      <c r="A114" s="192"/>
      <c r="B114" s="192"/>
      <c r="C114" s="192"/>
      <c r="D114" s="192"/>
      <c r="E114" s="192"/>
      <c r="F114" s="192"/>
      <c r="G114" s="192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7">
        <f t="shared" si="0"/>
        <v>0</v>
      </c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</row>
    <row r="115" spans="1:105" s="115" customFormat="1" ht="15" hidden="1" customHeight="1">
      <c r="A115" s="192"/>
      <c r="B115" s="192"/>
      <c r="C115" s="192"/>
      <c r="D115" s="192"/>
      <c r="E115" s="192"/>
      <c r="F115" s="192"/>
      <c r="G115" s="192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7">
        <f t="shared" si="0"/>
        <v>0</v>
      </c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  <c r="CW115" s="198"/>
      <c r="CX115" s="198"/>
      <c r="CY115" s="198"/>
      <c r="CZ115" s="198"/>
      <c r="DA115" s="198"/>
    </row>
    <row r="116" spans="1:105" s="115" customFormat="1" ht="15" hidden="1" customHeight="1">
      <c r="A116" s="192"/>
      <c r="B116" s="192"/>
      <c r="C116" s="192"/>
      <c r="D116" s="192"/>
      <c r="E116" s="192"/>
      <c r="F116" s="192"/>
      <c r="G116" s="192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7">
        <f t="shared" si="0"/>
        <v>0</v>
      </c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5"/>
      <c r="BU116" s="195"/>
      <c r="BV116" s="195"/>
      <c r="BW116" s="195"/>
      <c r="BX116" s="195"/>
      <c r="BY116" s="195"/>
      <c r="BZ116" s="195"/>
      <c r="CA116" s="195"/>
      <c r="CB116" s="195"/>
      <c r="CC116" s="195"/>
      <c r="CD116" s="195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  <c r="CW116" s="198"/>
      <c r="CX116" s="198"/>
      <c r="CY116" s="198"/>
      <c r="CZ116" s="198"/>
      <c r="DA116" s="198"/>
    </row>
    <row r="117" spans="1:105" s="115" customFormat="1" ht="15" hidden="1" customHeight="1">
      <c r="A117" s="192"/>
      <c r="B117" s="192"/>
      <c r="C117" s="192"/>
      <c r="D117" s="192"/>
      <c r="E117" s="192"/>
      <c r="F117" s="192"/>
      <c r="G117" s="192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7">
        <f t="shared" si="0"/>
        <v>0</v>
      </c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  <c r="CW117" s="198"/>
      <c r="CX117" s="198"/>
      <c r="CY117" s="198"/>
      <c r="CZ117" s="198"/>
      <c r="DA117" s="198"/>
    </row>
    <row r="118" spans="1:105" s="115" customFormat="1" ht="15" hidden="1" customHeight="1">
      <c r="A118" s="192"/>
      <c r="B118" s="192"/>
      <c r="C118" s="192"/>
      <c r="D118" s="192"/>
      <c r="E118" s="192"/>
      <c r="F118" s="192"/>
      <c r="G118" s="192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7">
        <f t="shared" si="0"/>
        <v>0</v>
      </c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5"/>
      <c r="BU118" s="195"/>
      <c r="BV118" s="195"/>
      <c r="BW118" s="195"/>
      <c r="BX118" s="195"/>
      <c r="BY118" s="195"/>
      <c r="BZ118" s="195"/>
      <c r="CA118" s="195"/>
      <c r="CB118" s="195"/>
      <c r="CC118" s="195"/>
      <c r="CD118" s="195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  <c r="CW118" s="198"/>
      <c r="CX118" s="198"/>
      <c r="CY118" s="198"/>
      <c r="CZ118" s="198"/>
      <c r="DA118" s="198"/>
    </row>
    <row r="119" spans="1:105" s="115" customFormat="1" ht="15" hidden="1" customHeight="1">
      <c r="A119" s="192"/>
      <c r="B119" s="192"/>
      <c r="C119" s="192"/>
      <c r="D119" s="192"/>
      <c r="E119" s="192"/>
      <c r="F119" s="192"/>
      <c r="G119" s="192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7">
        <f t="shared" si="0"/>
        <v>0</v>
      </c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8"/>
      <c r="CF119" s="198"/>
      <c r="CG119" s="198"/>
      <c r="CH119" s="198"/>
      <c r="CI119" s="198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  <c r="CW119" s="198"/>
      <c r="CX119" s="198"/>
      <c r="CY119" s="198"/>
      <c r="CZ119" s="198"/>
      <c r="DA119" s="198"/>
    </row>
    <row r="120" spans="1:105" s="115" customFormat="1" ht="15" hidden="1" customHeight="1">
      <c r="A120" s="192"/>
      <c r="B120" s="192"/>
      <c r="C120" s="192"/>
      <c r="D120" s="192"/>
      <c r="E120" s="192"/>
      <c r="F120" s="192"/>
      <c r="G120" s="192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7">
        <f t="shared" si="0"/>
        <v>0</v>
      </c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5"/>
      <c r="BU120" s="195"/>
      <c r="BV120" s="195"/>
      <c r="BW120" s="195"/>
      <c r="BX120" s="195"/>
      <c r="BY120" s="195"/>
      <c r="BZ120" s="195"/>
      <c r="CA120" s="195"/>
      <c r="CB120" s="195"/>
      <c r="CC120" s="195"/>
      <c r="CD120" s="195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  <c r="CW120" s="198"/>
      <c r="CX120" s="198"/>
      <c r="CY120" s="198"/>
      <c r="CZ120" s="198"/>
      <c r="DA120" s="198"/>
    </row>
    <row r="121" spans="1:105" s="115" customFormat="1" ht="15" hidden="1" customHeight="1">
      <c r="A121" s="192"/>
      <c r="B121" s="192"/>
      <c r="C121" s="192"/>
      <c r="D121" s="192"/>
      <c r="E121" s="192"/>
      <c r="F121" s="192"/>
      <c r="G121" s="192"/>
      <c r="H121" s="221" t="s">
        <v>336</v>
      </c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  <c r="AS121" s="221"/>
      <c r="AT121" s="221"/>
      <c r="AU121" s="221"/>
      <c r="AV121" s="221"/>
      <c r="AW121" s="221"/>
      <c r="AX121" s="221"/>
      <c r="AY121" s="221"/>
      <c r="AZ121" s="221"/>
      <c r="BA121" s="221"/>
      <c r="BB121" s="221"/>
      <c r="BC121" s="222"/>
      <c r="BD121" s="195"/>
      <c r="BE121" s="195"/>
      <c r="BF121" s="195"/>
      <c r="BG121" s="195"/>
      <c r="BH121" s="195"/>
      <c r="BI121" s="195"/>
      <c r="BJ121" s="195"/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 t="s">
        <v>293</v>
      </c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7">
        <f>SUM(CE113:DA120)</f>
        <v>0</v>
      </c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</row>
    <row r="122" spans="1:105" s="115" customFormat="1" ht="15" hidden="1" customHeight="1">
      <c r="A122" s="154"/>
      <c r="B122" s="154"/>
      <c r="C122" s="154"/>
      <c r="D122" s="154"/>
      <c r="E122" s="154"/>
      <c r="F122" s="154"/>
      <c r="G122" s="15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</row>
    <row r="123" spans="1:105" s="151" customFormat="1" ht="15" hidden="1">
      <c r="A123" s="151" t="s">
        <v>326</v>
      </c>
      <c r="X123" s="239" t="s">
        <v>401</v>
      </c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239"/>
      <c r="AX123" s="239"/>
      <c r="AY123" s="239"/>
      <c r="AZ123" s="239"/>
      <c r="BA123" s="239"/>
      <c r="BB123" s="239"/>
      <c r="BC123" s="239"/>
      <c r="BD123" s="239"/>
      <c r="BE123" s="239"/>
      <c r="BF123" s="239"/>
      <c r="BG123" s="239"/>
      <c r="BH123" s="239"/>
      <c r="BI123" s="239"/>
      <c r="BJ123" s="239"/>
      <c r="BK123" s="239"/>
      <c r="BL123" s="239"/>
      <c r="BM123" s="239"/>
      <c r="BN123" s="239"/>
      <c r="BO123" s="239"/>
      <c r="BP123" s="239"/>
      <c r="BQ123" s="239"/>
      <c r="BR123" s="239"/>
      <c r="BS123" s="239"/>
      <c r="BT123" s="239"/>
      <c r="BU123" s="239"/>
      <c r="BV123" s="239"/>
      <c r="BW123" s="239"/>
      <c r="BX123" s="239"/>
      <c r="BY123" s="239"/>
      <c r="BZ123" s="239"/>
      <c r="CA123" s="239"/>
      <c r="CB123" s="239"/>
      <c r="CC123" s="239"/>
      <c r="CD123" s="239"/>
      <c r="CE123" s="239"/>
      <c r="CF123" s="239"/>
      <c r="CG123" s="239"/>
      <c r="CH123" s="239"/>
      <c r="CI123" s="239"/>
      <c r="CJ123" s="239"/>
      <c r="CK123" s="239"/>
      <c r="CL123" s="239"/>
      <c r="CM123" s="239"/>
      <c r="CN123" s="239"/>
      <c r="CO123" s="239"/>
      <c r="CP123" s="239"/>
      <c r="CQ123" s="239"/>
      <c r="CR123" s="239"/>
      <c r="CS123" s="239"/>
      <c r="CT123" s="239"/>
      <c r="CU123" s="239"/>
      <c r="CV123" s="239"/>
      <c r="CW123" s="239"/>
      <c r="CX123" s="239"/>
      <c r="CY123" s="239"/>
      <c r="CZ123" s="239"/>
      <c r="DA123" s="239"/>
    </row>
    <row r="124" spans="1:105" s="151" customFormat="1" ht="6" hidden="1" customHeight="1"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</row>
    <row r="125" spans="1:105" s="109" customFormat="1" ht="10.5" hidden="1" customHeight="1"/>
    <row r="126" spans="1:105" s="153" customFormat="1" ht="55.5" hidden="1" customHeight="1">
      <c r="A126" s="201" t="s">
        <v>329</v>
      </c>
      <c r="B126" s="202"/>
      <c r="C126" s="202"/>
      <c r="D126" s="202"/>
      <c r="E126" s="202"/>
      <c r="F126" s="202"/>
      <c r="G126" s="203"/>
      <c r="H126" s="201" t="s">
        <v>385</v>
      </c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  <c r="BC126" s="203"/>
      <c r="BD126" s="201" t="s">
        <v>386</v>
      </c>
      <c r="BE126" s="202"/>
      <c r="BF126" s="202"/>
      <c r="BG126" s="202"/>
      <c r="BH126" s="202"/>
      <c r="BI126" s="202"/>
      <c r="BJ126" s="202"/>
      <c r="BK126" s="202"/>
      <c r="BL126" s="202"/>
      <c r="BM126" s="202"/>
      <c r="BN126" s="202"/>
      <c r="BO126" s="202"/>
      <c r="BP126" s="202"/>
      <c r="BQ126" s="202"/>
      <c r="BR126" s="202"/>
      <c r="BS126" s="203"/>
      <c r="BT126" s="201" t="s">
        <v>387</v>
      </c>
      <c r="BU126" s="202"/>
      <c r="BV126" s="202"/>
      <c r="BW126" s="202"/>
      <c r="BX126" s="202"/>
      <c r="BY126" s="202"/>
      <c r="BZ126" s="202"/>
      <c r="CA126" s="202"/>
      <c r="CB126" s="202"/>
      <c r="CC126" s="202"/>
      <c r="CD126" s="203"/>
      <c r="CE126" s="201" t="s">
        <v>388</v>
      </c>
      <c r="CF126" s="202"/>
      <c r="CG126" s="202"/>
      <c r="CH126" s="202"/>
      <c r="CI126" s="202"/>
      <c r="CJ126" s="202"/>
      <c r="CK126" s="202"/>
      <c r="CL126" s="202"/>
      <c r="CM126" s="202"/>
      <c r="CN126" s="202"/>
      <c r="CO126" s="202"/>
      <c r="CP126" s="202"/>
      <c r="CQ126" s="202"/>
      <c r="CR126" s="202"/>
      <c r="CS126" s="202"/>
      <c r="CT126" s="202"/>
      <c r="CU126" s="202"/>
      <c r="CV126" s="202"/>
      <c r="CW126" s="202"/>
      <c r="CX126" s="202"/>
      <c r="CY126" s="202"/>
      <c r="CZ126" s="202"/>
      <c r="DA126" s="203"/>
    </row>
    <row r="127" spans="1:105" s="114" customFormat="1" hidden="1">
      <c r="A127" s="204">
        <v>1</v>
      </c>
      <c r="B127" s="204"/>
      <c r="C127" s="204"/>
      <c r="D127" s="204"/>
      <c r="E127" s="204"/>
      <c r="F127" s="204"/>
      <c r="G127" s="204"/>
      <c r="H127" s="204">
        <v>2</v>
      </c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>
        <v>3</v>
      </c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>
        <v>4</v>
      </c>
      <c r="BU127" s="204"/>
      <c r="BV127" s="204"/>
      <c r="BW127" s="204"/>
      <c r="BX127" s="204"/>
      <c r="BY127" s="204"/>
      <c r="BZ127" s="204"/>
      <c r="CA127" s="204"/>
      <c r="CB127" s="204"/>
      <c r="CC127" s="204"/>
      <c r="CD127" s="204"/>
      <c r="CE127" s="204">
        <v>5</v>
      </c>
      <c r="CF127" s="204"/>
      <c r="CG127" s="204"/>
      <c r="CH127" s="204"/>
      <c r="CI127" s="204"/>
      <c r="CJ127" s="204"/>
      <c r="CK127" s="204"/>
      <c r="CL127" s="204"/>
      <c r="CM127" s="204"/>
      <c r="CN127" s="204"/>
      <c r="CO127" s="204"/>
      <c r="CP127" s="204"/>
      <c r="CQ127" s="204"/>
      <c r="CR127" s="204"/>
      <c r="CS127" s="204"/>
      <c r="CT127" s="204"/>
      <c r="CU127" s="204"/>
      <c r="CV127" s="204"/>
      <c r="CW127" s="204"/>
      <c r="CX127" s="204"/>
      <c r="CY127" s="204"/>
      <c r="CZ127" s="204"/>
      <c r="DA127" s="204"/>
    </row>
    <row r="128" spans="1:105" s="115" customFormat="1" ht="15" hidden="1" customHeight="1">
      <c r="A128" s="192"/>
      <c r="B128" s="192"/>
      <c r="C128" s="192"/>
      <c r="D128" s="192"/>
      <c r="E128" s="192"/>
      <c r="F128" s="192"/>
      <c r="G128" s="192"/>
      <c r="H128" s="193" t="s">
        <v>402</v>
      </c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7"/>
      <c r="BE128" s="197"/>
      <c r="BF128" s="197"/>
      <c r="BG128" s="197"/>
      <c r="BH128" s="197"/>
      <c r="BI128" s="197"/>
      <c r="BJ128" s="197"/>
      <c r="BK128" s="197"/>
      <c r="BL128" s="197"/>
      <c r="BM128" s="197"/>
      <c r="BN128" s="197"/>
      <c r="BO128" s="197"/>
      <c r="BP128" s="197"/>
      <c r="BQ128" s="197"/>
      <c r="BR128" s="197"/>
      <c r="BS128" s="197"/>
      <c r="BT128" s="195"/>
      <c r="BU128" s="195"/>
      <c r="BV128" s="195"/>
      <c r="BW128" s="195"/>
      <c r="BX128" s="195"/>
      <c r="BY128" s="195"/>
      <c r="BZ128" s="195"/>
      <c r="CA128" s="195"/>
      <c r="CB128" s="195"/>
      <c r="CC128" s="195"/>
      <c r="CD128" s="195"/>
      <c r="CE128" s="198"/>
      <c r="CF128" s="198"/>
      <c r="CG128" s="198"/>
      <c r="CH128" s="198"/>
      <c r="CI128" s="198"/>
      <c r="CJ128" s="198"/>
      <c r="CK128" s="198"/>
      <c r="CL128" s="198"/>
      <c r="CM128" s="198"/>
      <c r="CN128" s="198"/>
      <c r="CO128" s="198"/>
      <c r="CP128" s="198"/>
      <c r="CQ128" s="198"/>
      <c r="CR128" s="198"/>
      <c r="CS128" s="198"/>
      <c r="CT128" s="198"/>
      <c r="CU128" s="198"/>
      <c r="CV128" s="198"/>
      <c r="CW128" s="198"/>
      <c r="CX128" s="198"/>
      <c r="CY128" s="198"/>
      <c r="CZ128" s="198"/>
      <c r="DA128" s="198"/>
    </row>
    <row r="129" spans="1:105" s="115" customFormat="1" ht="15" hidden="1" customHeight="1">
      <c r="A129" s="192"/>
      <c r="B129" s="192"/>
      <c r="C129" s="192"/>
      <c r="D129" s="192"/>
      <c r="E129" s="192"/>
      <c r="F129" s="192"/>
      <c r="G129" s="192"/>
      <c r="H129" s="221" t="s">
        <v>336</v>
      </c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1"/>
      <c r="AZ129" s="221"/>
      <c r="BA129" s="221"/>
      <c r="BB129" s="221"/>
      <c r="BC129" s="222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 t="s">
        <v>293</v>
      </c>
      <c r="BU129" s="195"/>
      <c r="BV129" s="195"/>
      <c r="BW129" s="195"/>
      <c r="BX129" s="195"/>
      <c r="BY129" s="195"/>
      <c r="BZ129" s="195"/>
      <c r="CA129" s="195"/>
      <c r="CB129" s="195"/>
      <c r="CC129" s="195"/>
      <c r="CD129" s="195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</row>
    <row r="130" spans="1:105" s="151" customFormat="1" ht="12" hidden="1" customHeight="1">
      <c r="A130" s="205" t="s">
        <v>437</v>
      </c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/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205"/>
      <c r="BI130" s="205"/>
      <c r="BJ130" s="205"/>
      <c r="BK130" s="205"/>
      <c r="BL130" s="205"/>
      <c r="BM130" s="205"/>
      <c r="BN130" s="205"/>
      <c r="BO130" s="205"/>
      <c r="BP130" s="205"/>
      <c r="BQ130" s="205"/>
      <c r="BR130" s="205"/>
      <c r="BS130" s="205"/>
      <c r="BT130" s="205"/>
      <c r="BU130" s="205"/>
      <c r="BV130" s="205"/>
      <c r="BW130" s="205"/>
      <c r="BX130" s="205"/>
      <c r="BY130" s="205"/>
      <c r="BZ130" s="205"/>
      <c r="CA130" s="205"/>
      <c r="CB130" s="205"/>
      <c r="CC130" s="205"/>
      <c r="CD130" s="205"/>
      <c r="CE130" s="205"/>
      <c r="CF130" s="205"/>
      <c r="CG130" s="205"/>
      <c r="CH130" s="205"/>
      <c r="CI130" s="205"/>
      <c r="CJ130" s="205"/>
      <c r="CK130" s="205"/>
      <c r="CL130" s="205"/>
      <c r="CM130" s="205"/>
      <c r="CN130" s="205"/>
      <c r="CO130" s="205"/>
      <c r="CP130" s="205"/>
      <c r="CQ130" s="205"/>
      <c r="CR130" s="205"/>
      <c r="CS130" s="205"/>
      <c r="CT130" s="205"/>
      <c r="CU130" s="205"/>
      <c r="CV130" s="205"/>
      <c r="CW130" s="205"/>
      <c r="CX130" s="205"/>
      <c r="CY130" s="205"/>
      <c r="CZ130" s="205"/>
      <c r="DA130" s="205"/>
    </row>
    <row r="131" spans="1:105" s="109" customFormat="1" ht="6" hidden="1" customHeight="1"/>
    <row r="132" spans="1:105" s="151" customFormat="1" ht="14.25" hidden="1">
      <c r="A132" s="151" t="s">
        <v>326</v>
      </c>
      <c r="X132" s="252"/>
      <c r="Y132" s="252"/>
      <c r="Z132" s="252"/>
      <c r="AA132" s="252"/>
      <c r="AB132" s="252"/>
      <c r="AC132" s="252"/>
      <c r="AD132" s="252"/>
      <c r="AE132" s="252"/>
      <c r="AF132" s="252"/>
      <c r="AG132" s="252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2"/>
      <c r="AR132" s="252"/>
      <c r="AS132" s="252"/>
      <c r="AT132" s="252"/>
      <c r="AU132" s="252"/>
      <c r="AV132" s="252"/>
      <c r="AW132" s="252"/>
      <c r="AX132" s="252"/>
      <c r="AY132" s="252"/>
      <c r="AZ132" s="252"/>
      <c r="BA132" s="252"/>
      <c r="BB132" s="252"/>
      <c r="BC132" s="252"/>
      <c r="BD132" s="252"/>
      <c r="BE132" s="252"/>
      <c r="BF132" s="252"/>
      <c r="BG132" s="252"/>
      <c r="BH132" s="252"/>
      <c r="BI132" s="252"/>
      <c r="BJ132" s="252"/>
      <c r="BK132" s="252"/>
      <c r="BL132" s="252"/>
      <c r="BM132" s="252"/>
      <c r="BN132" s="252"/>
      <c r="BO132" s="252"/>
      <c r="BP132" s="252"/>
      <c r="BQ132" s="252"/>
      <c r="BR132" s="252"/>
      <c r="BS132" s="252"/>
      <c r="BT132" s="252"/>
      <c r="BU132" s="252"/>
      <c r="BV132" s="252"/>
      <c r="BW132" s="252"/>
      <c r="BX132" s="252"/>
      <c r="BY132" s="252"/>
      <c r="BZ132" s="252"/>
      <c r="CA132" s="252"/>
      <c r="CB132" s="252"/>
      <c r="CC132" s="252"/>
      <c r="CD132" s="252"/>
      <c r="CE132" s="252"/>
      <c r="CF132" s="252"/>
      <c r="CG132" s="252"/>
      <c r="CH132" s="252"/>
      <c r="CI132" s="252"/>
      <c r="CJ132" s="252"/>
      <c r="CK132" s="252"/>
      <c r="CL132" s="252"/>
      <c r="CM132" s="252"/>
      <c r="CN132" s="252"/>
      <c r="CO132" s="252"/>
      <c r="CP132" s="252"/>
      <c r="CQ132" s="252"/>
      <c r="CR132" s="252"/>
      <c r="CS132" s="252"/>
      <c r="CT132" s="252"/>
      <c r="CU132" s="252"/>
      <c r="CV132" s="252"/>
      <c r="CW132" s="252"/>
      <c r="CX132" s="252"/>
      <c r="CY132" s="252"/>
      <c r="CZ132" s="252"/>
      <c r="DA132" s="252"/>
    </row>
    <row r="133" spans="1:105" s="151" customFormat="1" ht="6" hidden="1" customHeight="1"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  <c r="CO133" s="111"/>
      <c r="CP133" s="111"/>
      <c r="CQ133" s="111"/>
      <c r="CR133" s="111"/>
      <c r="CS133" s="111"/>
      <c r="CT133" s="111"/>
      <c r="CU133" s="111"/>
      <c r="CV133" s="111"/>
      <c r="CW133" s="111"/>
      <c r="CX133" s="111"/>
      <c r="CY133" s="111"/>
      <c r="CZ133" s="111"/>
      <c r="DA133" s="111"/>
    </row>
    <row r="134" spans="1:105" s="109" customFormat="1" ht="10.5" hidden="1" customHeight="1"/>
    <row r="135" spans="1:105" s="153" customFormat="1" ht="45" hidden="1" customHeight="1">
      <c r="A135" s="201" t="s">
        <v>329</v>
      </c>
      <c r="B135" s="202"/>
      <c r="C135" s="202"/>
      <c r="D135" s="202"/>
      <c r="E135" s="202"/>
      <c r="F135" s="202"/>
      <c r="G135" s="203"/>
      <c r="H135" s="201" t="s">
        <v>11</v>
      </c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3"/>
      <c r="BD135" s="201" t="s">
        <v>381</v>
      </c>
      <c r="BE135" s="202"/>
      <c r="BF135" s="202"/>
      <c r="BG135" s="202"/>
      <c r="BH135" s="202"/>
      <c r="BI135" s="202"/>
      <c r="BJ135" s="202"/>
      <c r="BK135" s="202"/>
      <c r="BL135" s="202"/>
      <c r="BM135" s="202"/>
      <c r="BN135" s="202"/>
      <c r="BO135" s="202"/>
      <c r="BP135" s="202"/>
      <c r="BQ135" s="202"/>
      <c r="BR135" s="202"/>
      <c r="BS135" s="203"/>
      <c r="BT135" s="201" t="s">
        <v>382</v>
      </c>
      <c r="BU135" s="202"/>
      <c r="BV135" s="202"/>
      <c r="BW135" s="202"/>
      <c r="BX135" s="202"/>
      <c r="BY135" s="202"/>
      <c r="BZ135" s="202"/>
      <c r="CA135" s="202"/>
      <c r="CB135" s="202"/>
      <c r="CC135" s="202"/>
      <c r="CD135" s="202"/>
      <c r="CE135" s="202"/>
      <c r="CF135" s="202"/>
      <c r="CG135" s="202"/>
      <c r="CH135" s="202"/>
      <c r="CI135" s="203"/>
      <c r="CJ135" s="201" t="s">
        <v>383</v>
      </c>
      <c r="CK135" s="202"/>
      <c r="CL135" s="202"/>
      <c r="CM135" s="202"/>
      <c r="CN135" s="202"/>
      <c r="CO135" s="202"/>
      <c r="CP135" s="202"/>
      <c r="CQ135" s="202"/>
      <c r="CR135" s="202"/>
      <c r="CS135" s="202"/>
      <c r="CT135" s="202"/>
      <c r="CU135" s="202"/>
      <c r="CV135" s="202"/>
      <c r="CW135" s="202"/>
      <c r="CX135" s="202"/>
      <c r="CY135" s="202"/>
      <c r="CZ135" s="202"/>
      <c r="DA135" s="203"/>
    </row>
    <row r="136" spans="1:105" s="114" customFormat="1" hidden="1">
      <c r="A136" s="204">
        <v>1</v>
      </c>
      <c r="B136" s="204"/>
      <c r="C136" s="204"/>
      <c r="D136" s="204"/>
      <c r="E136" s="204"/>
      <c r="F136" s="204"/>
      <c r="G136" s="204"/>
      <c r="H136" s="204">
        <v>2</v>
      </c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>
        <v>3</v>
      </c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>
        <v>4</v>
      </c>
      <c r="BU136" s="204"/>
      <c r="BV136" s="204"/>
      <c r="BW136" s="204"/>
      <c r="BX136" s="204"/>
      <c r="BY136" s="204"/>
      <c r="BZ136" s="204"/>
      <c r="CA136" s="204"/>
      <c r="CB136" s="204"/>
      <c r="CC136" s="204"/>
      <c r="CD136" s="204"/>
      <c r="CE136" s="204"/>
      <c r="CF136" s="204"/>
      <c r="CG136" s="204"/>
      <c r="CH136" s="204"/>
      <c r="CI136" s="204"/>
      <c r="CJ136" s="204">
        <v>5</v>
      </c>
      <c r="CK136" s="204"/>
      <c r="CL136" s="204"/>
      <c r="CM136" s="204"/>
      <c r="CN136" s="204"/>
      <c r="CO136" s="204"/>
      <c r="CP136" s="204"/>
      <c r="CQ136" s="204"/>
      <c r="CR136" s="204"/>
      <c r="CS136" s="204"/>
      <c r="CT136" s="204"/>
      <c r="CU136" s="204"/>
      <c r="CV136" s="204"/>
      <c r="CW136" s="204"/>
      <c r="CX136" s="204"/>
      <c r="CY136" s="204"/>
      <c r="CZ136" s="204"/>
      <c r="DA136" s="204"/>
    </row>
    <row r="137" spans="1:105" s="115" customFormat="1" ht="15" hidden="1" customHeight="1">
      <c r="A137" s="192"/>
      <c r="B137" s="192"/>
      <c r="C137" s="192"/>
      <c r="D137" s="192"/>
      <c r="E137" s="192"/>
      <c r="F137" s="192"/>
      <c r="G137" s="192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5"/>
      <c r="BE137" s="195"/>
      <c r="BF137" s="195"/>
      <c r="BG137" s="195"/>
      <c r="BH137" s="195"/>
      <c r="BI137" s="195"/>
      <c r="BJ137" s="195"/>
      <c r="BK137" s="195"/>
      <c r="BL137" s="195"/>
      <c r="BM137" s="195"/>
      <c r="BN137" s="195"/>
      <c r="BO137" s="195"/>
      <c r="BP137" s="195"/>
      <c r="BQ137" s="195"/>
      <c r="BR137" s="195"/>
      <c r="BS137" s="195"/>
      <c r="BT137" s="195"/>
      <c r="BU137" s="195"/>
      <c r="BV137" s="195"/>
      <c r="BW137" s="195"/>
      <c r="BX137" s="195"/>
      <c r="BY137" s="195"/>
      <c r="BZ137" s="195"/>
      <c r="CA137" s="195"/>
      <c r="CB137" s="195"/>
      <c r="CC137" s="195"/>
      <c r="CD137" s="195"/>
      <c r="CE137" s="195"/>
      <c r="CF137" s="195"/>
      <c r="CG137" s="195"/>
      <c r="CH137" s="195"/>
      <c r="CI137" s="195"/>
      <c r="CJ137" s="195"/>
      <c r="CK137" s="195"/>
      <c r="CL137" s="195"/>
      <c r="CM137" s="195"/>
      <c r="CN137" s="195"/>
      <c r="CO137" s="195"/>
      <c r="CP137" s="195"/>
      <c r="CQ137" s="195"/>
      <c r="CR137" s="195"/>
      <c r="CS137" s="195"/>
      <c r="CT137" s="195"/>
      <c r="CU137" s="195"/>
      <c r="CV137" s="195"/>
      <c r="CW137" s="195"/>
      <c r="CX137" s="195"/>
      <c r="CY137" s="195"/>
      <c r="CZ137" s="195"/>
      <c r="DA137" s="195"/>
    </row>
    <row r="138" spans="1:105" s="115" customFormat="1" ht="15" hidden="1" customHeight="1">
      <c r="A138" s="192"/>
      <c r="B138" s="192"/>
      <c r="C138" s="192"/>
      <c r="D138" s="192"/>
      <c r="E138" s="192"/>
      <c r="F138" s="192"/>
      <c r="G138" s="192"/>
      <c r="H138" s="221" t="s">
        <v>336</v>
      </c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221"/>
      <c r="AM138" s="221"/>
      <c r="AN138" s="221"/>
      <c r="AO138" s="221"/>
      <c r="AP138" s="221"/>
      <c r="AQ138" s="221"/>
      <c r="AR138" s="221"/>
      <c r="AS138" s="221"/>
      <c r="AT138" s="221"/>
      <c r="AU138" s="221"/>
      <c r="AV138" s="221"/>
      <c r="AW138" s="221"/>
      <c r="AX138" s="221"/>
      <c r="AY138" s="221"/>
      <c r="AZ138" s="221"/>
      <c r="BA138" s="221"/>
      <c r="BB138" s="221"/>
      <c r="BC138" s="222"/>
      <c r="BD138" s="195" t="s">
        <v>293</v>
      </c>
      <c r="BE138" s="195"/>
      <c r="BF138" s="195"/>
      <c r="BG138" s="195"/>
      <c r="BH138" s="195"/>
      <c r="BI138" s="195"/>
      <c r="BJ138" s="195"/>
      <c r="BK138" s="195"/>
      <c r="BL138" s="195"/>
      <c r="BM138" s="195"/>
      <c r="BN138" s="195"/>
      <c r="BO138" s="195"/>
      <c r="BP138" s="195"/>
      <c r="BQ138" s="195"/>
      <c r="BR138" s="195"/>
      <c r="BS138" s="195"/>
      <c r="BT138" s="195" t="s">
        <v>293</v>
      </c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5"/>
      <c r="CI138" s="195"/>
      <c r="CJ138" s="195"/>
      <c r="CK138" s="195"/>
      <c r="CL138" s="195"/>
      <c r="CM138" s="195"/>
      <c r="CN138" s="195"/>
      <c r="CO138" s="195"/>
      <c r="CP138" s="195"/>
      <c r="CQ138" s="195"/>
      <c r="CR138" s="195"/>
      <c r="CS138" s="195"/>
      <c r="CT138" s="195"/>
      <c r="CU138" s="195"/>
      <c r="CV138" s="195"/>
      <c r="CW138" s="195"/>
      <c r="CX138" s="195"/>
      <c r="CY138" s="195"/>
      <c r="CZ138" s="195"/>
      <c r="DA138" s="195"/>
    </row>
    <row r="139" spans="1:105" s="109" customFormat="1" ht="50.25" customHeight="1"/>
    <row r="140" spans="1:105" s="151" customFormat="1" ht="14.25">
      <c r="A140" s="223" t="s">
        <v>438</v>
      </c>
      <c r="B140" s="223"/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  <c r="AL140" s="223"/>
      <c r="AM140" s="223"/>
      <c r="AN140" s="223"/>
      <c r="AO140" s="223"/>
      <c r="AP140" s="223"/>
      <c r="AQ140" s="223"/>
      <c r="AR140" s="223"/>
      <c r="AS140" s="223"/>
      <c r="AT140" s="223"/>
      <c r="AU140" s="223"/>
      <c r="AV140" s="223"/>
      <c r="AW140" s="223"/>
      <c r="AX140" s="223"/>
      <c r="AY140" s="223"/>
      <c r="AZ140" s="223"/>
      <c r="BA140" s="223"/>
      <c r="BB140" s="223"/>
      <c r="BC140" s="223"/>
      <c r="BD140" s="223"/>
      <c r="BE140" s="223"/>
      <c r="BF140" s="223"/>
      <c r="BG140" s="223"/>
      <c r="BH140" s="223"/>
      <c r="BI140" s="223"/>
      <c r="BJ140" s="223"/>
      <c r="BK140" s="223"/>
      <c r="BL140" s="223"/>
      <c r="BM140" s="223"/>
      <c r="BN140" s="223"/>
      <c r="BO140" s="223"/>
      <c r="BP140" s="223"/>
      <c r="BQ140" s="223"/>
      <c r="BR140" s="223"/>
      <c r="BS140" s="223"/>
      <c r="BT140" s="223"/>
      <c r="BU140" s="223"/>
      <c r="BV140" s="223"/>
      <c r="BW140" s="223"/>
      <c r="BX140" s="223"/>
      <c r="BY140" s="223"/>
      <c r="BZ140" s="223"/>
      <c r="CA140" s="223"/>
      <c r="CB140" s="223"/>
      <c r="CC140" s="223"/>
      <c r="CD140" s="223"/>
      <c r="CE140" s="223"/>
      <c r="CF140" s="223"/>
      <c r="CG140" s="223"/>
      <c r="CH140" s="223"/>
      <c r="CI140" s="223"/>
      <c r="CJ140" s="223"/>
      <c r="CK140" s="223"/>
      <c r="CL140" s="223"/>
      <c r="CM140" s="223"/>
      <c r="CN140" s="223"/>
      <c r="CO140" s="223"/>
      <c r="CP140" s="223"/>
      <c r="CQ140" s="223"/>
      <c r="CR140" s="223"/>
      <c r="CS140" s="223"/>
      <c r="CT140" s="223"/>
      <c r="CU140" s="223"/>
      <c r="CV140" s="223"/>
      <c r="CW140" s="223"/>
      <c r="CX140" s="223"/>
      <c r="CY140" s="223"/>
      <c r="CZ140" s="223"/>
      <c r="DA140" s="223"/>
    </row>
    <row r="141" spans="1:105" s="109" customFormat="1" ht="6" customHeight="1"/>
    <row r="142" spans="1:105" s="151" customFormat="1" ht="15">
      <c r="A142" s="151" t="s">
        <v>326</v>
      </c>
      <c r="X142" s="238" t="s">
        <v>403</v>
      </c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  <c r="BE142" s="238"/>
      <c r="BF142" s="238"/>
      <c r="BG142" s="238"/>
      <c r="BH142" s="238"/>
      <c r="BI142" s="238"/>
      <c r="BJ142" s="238"/>
      <c r="BK142" s="238"/>
      <c r="BL142" s="238"/>
      <c r="BM142" s="238"/>
      <c r="BN142" s="238"/>
      <c r="BO142" s="238"/>
      <c r="BP142" s="238"/>
      <c r="BQ142" s="238"/>
      <c r="BR142" s="238"/>
      <c r="BS142" s="238"/>
      <c r="BT142" s="238"/>
      <c r="BU142" s="238"/>
      <c r="BV142" s="238"/>
      <c r="BW142" s="238"/>
      <c r="BX142" s="238"/>
      <c r="BY142" s="238"/>
      <c r="BZ142" s="238"/>
      <c r="CA142" s="238"/>
      <c r="CB142" s="238"/>
      <c r="CC142" s="238"/>
      <c r="CD142" s="238"/>
      <c r="CE142" s="238"/>
      <c r="CF142" s="238"/>
      <c r="CG142" s="238"/>
      <c r="CH142" s="238"/>
      <c r="CI142" s="238"/>
      <c r="CJ142" s="238"/>
      <c r="CK142" s="238"/>
      <c r="CL142" s="238"/>
      <c r="CM142" s="238"/>
      <c r="CN142" s="238"/>
      <c r="CO142" s="238"/>
      <c r="CP142" s="238"/>
      <c r="CQ142" s="238"/>
      <c r="CR142" s="238"/>
      <c r="CS142" s="238"/>
      <c r="CT142" s="238"/>
      <c r="CU142" s="238"/>
      <c r="CV142" s="238"/>
      <c r="CW142" s="238"/>
      <c r="CX142" s="238"/>
      <c r="CY142" s="238"/>
      <c r="CZ142" s="238"/>
      <c r="DA142" s="238"/>
    </row>
    <row r="143" spans="1:105" s="151" customFormat="1" ht="6" customHeight="1"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F143" s="111"/>
      <c r="CG143" s="111"/>
      <c r="CH143" s="111"/>
      <c r="CI143" s="111"/>
      <c r="CJ143" s="111"/>
      <c r="CK143" s="111"/>
      <c r="CL143" s="111"/>
      <c r="CM143" s="111"/>
      <c r="CN143" s="111"/>
      <c r="CO143" s="111"/>
      <c r="CP143" s="111"/>
      <c r="CQ143" s="111"/>
      <c r="CR143" s="111"/>
      <c r="CS143" s="111"/>
      <c r="CT143" s="111"/>
      <c r="CU143" s="111"/>
      <c r="CV143" s="111"/>
      <c r="CW143" s="111"/>
      <c r="CX143" s="111"/>
      <c r="CY143" s="111"/>
      <c r="CZ143" s="111"/>
      <c r="DA143" s="111"/>
    </row>
    <row r="144" spans="1:105" s="109" customFormat="1" ht="10.5" customHeight="1"/>
    <row r="145" spans="1:105" s="151" customFormat="1" ht="14.25">
      <c r="A145" s="223" t="s">
        <v>404</v>
      </c>
      <c r="B145" s="223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3"/>
      <c r="AJ145" s="223"/>
      <c r="AK145" s="223"/>
      <c r="AL145" s="223"/>
      <c r="AM145" s="223"/>
      <c r="AN145" s="223"/>
      <c r="AO145" s="223"/>
      <c r="AP145" s="223"/>
      <c r="AQ145" s="223"/>
      <c r="AR145" s="223"/>
      <c r="AS145" s="223"/>
      <c r="AT145" s="223"/>
      <c r="AU145" s="223"/>
      <c r="AV145" s="223"/>
      <c r="AW145" s="223"/>
      <c r="AX145" s="223"/>
      <c r="AY145" s="223"/>
      <c r="AZ145" s="223"/>
      <c r="BA145" s="223"/>
      <c r="BB145" s="223"/>
      <c r="BC145" s="223"/>
      <c r="BD145" s="223"/>
      <c r="BE145" s="223"/>
      <c r="BF145" s="223"/>
      <c r="BG145" s="223"/>
      <c r="BH145" s="223"/>
      <c r="BI145" s="223"/>
      <c r="BJ145" s="223"/>
      <c r="BK145" s="223"/>
      <c r="BL145" s="223"/>
      <c r="BM145" s="223"/>
      <c r="BN145" s="223"/>
      <c r="BO145" s="223"/>
      <c r="BP145" s="223"/>
      <c r="BQ145" s="223"/>
      <c r="BR145" s="223"/>
      <c r="BS145" s="223"/>
      <c r="BT145" s="223"/>
      <c r="BU145" s="223"/>
      <c r="BV145" s="223"/>
      <c r="BW145" s="223"/>
      <c r="BX145" s="223"/>
      <c r="BY145" s="223"/>
      <c r="BZ145" s="223"/>
      <c r="CA145" s="223"/>
      <c r="CB145" s="223"/>
      <c r="CC145" s="223"/>
      <c r="CD145" s="223"/>
      <c r="CE145" s="223"/>
      <c r="CF145" s="223"/>
      <c r="CG145" s="223"/>
      <c r="CH145" s="223"/>
      <c r="CI145" s="223"/>
      <c r="CJ145" s="223"/>
      <c r="CK145" s="223"/>
      <c r="CL145" s="223"/>
      <c r="CM145" s="223"/>
      <c r="CN145" s="223"/>
      <c r="CO145" s="223"/>
      <c r="CP145" s="223"/>
      <c r="CQ145" s="223"/>
      <c r="CR145" s="223"/>
      <c r="CS145" s="223"/>
      <c r="CT145" s="223"/>
      <c r="CU145" s="223"/>
      <c r="CV145" s="223"/>
      <c r="CW145" s="223"/>
      <c r="CX145" s="223"/>
      <c r="CY145" s="223"/>
      <c r="CZ145" s="223"/>
      <c r="DA145" s="223"/>
    </row>
    <row r="146" spans="1:105" s="109" customFormat="1" ht="10.5" customHeight="1"/>
    <row r="147" spans="1:105" s="153" customFormat="1" ht="45" customHeight="1">
      <c r="A147" s="234" t="s">
        <v>329</v>
      </c>
      <c r="B147" s="235"/>
      <c r="C147" s="235"/>
      <c r="D147" s="235"/>
      <c r="E147" s="235"/>
      <c r="F147" s="235"/>
      <c r="G147" s="236"/>
      <c r="H147" s="234" t="s">
        <v>385</v>
      </c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  <c r="AC147" s="235"/>
      <c r="AD147" s="235"/>
      <c r="AE147" s="235"/>
      <c r="AF147" s="235"/>
      <c r="AG147" s="235"/>
      <c r="AH147" s="235"/>
      <c r="AI147" s="235"/>
      <c r="AJ147" s="235"/>
      <c r="AK147" s="235"/>
      <c r="AL147" s="235"/>
      <c r="AM147" s="235"/>
      <c r="AN147" s="235"/>
      <c r="AO147" s="236"/>
      <c r="AP147" s="234" t="s">
        <v>405</v>
      </c>
      <c r="AQ147" s="235"/>
      <c r="AR147" s="235"/>
      <c r="AS147" s="235"/>
      <c r="AT147" s="235"/>
      <c r="AU147" s="235"/>
      <c r="AV147" s="235"/>
      <c r="AW147" s="235"/>
      <c r="AX147" s="235"/>
      <c r="AY147" s="235"/>
      <c r="AZ147" s="235"/>
      <c r="BA147" s="235"/>
      <c r="BB147" s="235"/>
      <c r="BC147" s="235"/>
      <c r="BD147" s="235"/>
      <c r="BE147" s="236"/>
      <c r="BF147" s="234" t="s">
        <v>406</v>
      </c>
      <c r="BG147" s="235"/>
      <c r="BH147" s="235"/>
      <c r="BI147" s="235"/>
      <c r="BJ147" s="235"/>
      <c r="BK147" s="235"/>
      <c r="BL147" s="235"/>
      <c r="BM147" s="235"/>
      <c r="BN147" s="235"/>
      <c r="BO147" s="235"/>
      <c r="BP147" s="235"/>
      <c r="BQ147" s="235"/>
      <c r="BR147" s="235"/>
      <c r="BS147" s="235"/>
      <c r="BT147" s="235"/>
      <c r="BU147" s="236"/>
      <c r="BV147" s="234" t="s">
        <v>407</v>
      </c>
      <c r="BW147" s="235"/>
      <c r="BX147" s="235"/>
      <c r="BY147" s="235"/>
      <c r="BZ147" s="235"/>
      <c r="CA147" s="235"/>
      <c r="CB147" s="235"/>
      <c r="CC147" s="235"/>
      <c r="CD147" s="235"/>
      <c r="CE147" s="235"/>
      <c r="CF147" s="235"/>
      <c r="CG147" s="235"/>
      <c r="CH147" s="235"/>
      <c r="CI147" s="235"/>
      <c r="CJ147" s="235"/>
      <c r="CK147" s="236"/>
      <c r="CL147" s="234" t="s">
        <v>345</v>
      </c>
      <c r="CM147" s="235"/>
      <c r="CN147" s="235"/>
      <c r="CO147" s="235"/>
      <c r="CP147" s="235"/>
      <c r="CQ147" s="235"/>
      <c r="CR147" s="235"/>
      <c r="CS147" s="235"/>
      <c r="CT147" s="235"/>
      <c r="CU147" s="235"/>
      <c r="CV147" s="235"/>
      <c r="CW147" s="235"/>
      <c r="CX147" s="235"/>
      <c r="CY147" s="235"/>
      <c r="CZ147" s="235"/>
      <c r="DA147" s="236"/>
    </row>
    <row r="148" spans="1:105" s="114" customFormat="1">
      <c r="A148" s="204">
        <v>1</v>
      </c>
      <c r="B148" s="204"/>
      <c r="C148" s="204"/>
      <c r="D148" s="204"/>
      <c r="E148" s="204"/>
      <c r="F148" s="204"/>
      <c r="G148" s="204"/>
      <c r="H148" s="204">
        <v>2</v>
      </c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>
        <v>3</v>
      </c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>
        <v>4</v>
      </c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>
        <v>5</v>
      </c>
      <c r="BW148" s="204"/>
      <c r="BX148" s="204"/>
      <c r="BY148" s="204"/>
      <c r="BZ148" s="204"/>
      <c r="CA148" s="204"/>
      <c r="CB148" s="204"/>
      <c r="CC148" s="204"/>
      <c r="CD148" s="204"/>
      <c r="CE148" s="204"/>
      <c r="CF148" s="204"/>
      <c r="CG148" s="204"/>
      <c r="CH148" s="204"/>
      <c r="CI148" s="204"/>
      <c r="CJ148" s="204"/>
      <c r="CK148" s="204"/>
      <c r="CL148" s="204">
        <v>6</v>
      </c>
      <c r="CM148" s="204"/>
      <c r="CN148" s="204"/>
      <c r="CO148" s="204"/>
      <c r="CP148" s="204"/>
      <c r="CQ148" s="204"/>
      <c r="CR148" s="204"/>
      <c r="CS148" s="204"/>
      <c r="CT148" s="204"/>
      <c r="CU148" s="204"/>
      <c r="CV148" s="204"/>
      <c r="CW148" s="204"/>
      <c r="CX148" s="204"/>
      <c r="CY148" s="204"/>
      <c r="CZ148" s="204"/>
      <c r="DA148" s="204"/>
    </row>
    <row r="149" spans="1:105" s="115" customFormat="1" ht="15" customHeight="1">
      <c r="A149" s="192"/>
      <c r="B149" s="192"/>
      <c r="C149" s="192"/>
      <c r="D149" s="192"/>
      <c r="E149" s="192"/>
      <c r="F149" s="192"/>
      <c r="G149" s="192"/>
      <c r="H149" s="193" t="s">
        <v>442</v>
      </c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5">
        <v>2</v>
      </c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>
        <v>12</v>
      </c>
      <c r="BG149" s="195"/>
      <c r="BH149" s="195"/>
      <c r="BI149" s="195"/>
      <c r="BJ149" s="195"/>
      <c r="BK149" s="195"/>
      <c r="BL149" s="195"/>
      <c r="BM149" s="195"/>
      <c r="BN149" s="195"/>
      <c r="BO149" s="195"/>
      <c r="BP149" s="195"/>
      <c r="BQ149" s="195"/>
      <c r="BR149" s="195"/>
      <c r="BS149" s="195"/>
      <c r="BT149" s="195"/>
      <c r="BU149" s="195"/>
      <c r="BV149" s="196">
        <f>CL149/AP149/BF149</f>
        <v>310</v>
      </c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7">
        <v>7440</v>
      </c>
      <c r="CM149" s="197"/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7"/>
      <c r="CY149" s="197"/>
      <c r="CZ149" s="197"/>
      <c r="DA149" s="197"/>
    </row>
    <row r="150" spans="1:105" s="115" customFormat="1" ht="39" customHeight="1">
      <c r="A150" s="192"/>
      <c r="B150" s="192"/>
      <c r="C150" s="192"/>
      <c r="D150" s="192"/>
      <c r="E150" s="192"/>
      <c r="F150" s="192"/>
      <c r="G150" s="192"/>
      <c r="H150" s="193" t="s">
        <v>443</v>
      </c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3"/>
      <c r="AO150" s="193"/>
      <c r="AP150" s="195">
        <v>2</v>
      </c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>
        <v>12</v>
      </c>
      <c r="BG150" s="195"/>
      <c r="BH150" s="195"/>
      <c r="BI150" s="195"/>
      <c r="BJ150" s="195"/>
      <c r="BK150" s="195"/>
      <c r="BL150" s="195"/>
      <c r="BM150" s="195"/>
      <c r="BN150" s="195"/>
      <c r="BO150" s="195"/>
      <c r="BP150" s="195"/>
      <c r="BQ150" s="195"/>
      <c r="BR150" s="195"/>
      <c r="BS150" s="195"/>
      <c r="BT150" s="195"/>
      <c r="BU150" s="195"/>
      <c r="BV150" s="196">
        <f>CL150/AP150/BF150</f>
        <v>20.833333333333332</v>
      </c>
      <c r="BW150" s="196"/>
      <c r="BX150" s="196"/>
      <c r="BY150" s="196"/>
      <c r="BZ150" s="196"/>
      <c r="CA150" s="196"/>
      <c r="CB150" s="196"/>
      <c r="CC150" s="196"/>
      <c r="CD150" s="196"/>
      <c r="CE150" s="196"/>
      <c r="CF150" s="196"/>
      <c r="CG150" s="196"/>
      <c r="CH150" s="196"/>
      <c r="CI150" s="196"/>
      <c r="CJ150" s="196"/>
      <c r="CK150" s="196"/>
      <c r="CL150" s="197">
        <v>500</v>
      </c>
      <c r="CM150" s="197"/>
      <c r="CN150" s="197"/>
      <c r="CO150" s="197"/>
      <c r="CP150" s="197"/>
      <c r="CQ150" s="197"/>
      <c r="CR150" s="197"/>
      <c r="CS150" s="197"/>
      <c r="CT150" s="197"/>
      <c r="CU150" s="197"/>
      <c r="CV150" s="197"/>
      <c r="CW150" s="197"/>
      <c r="CX150" s="197"/>
      <c r="CY150" s="197"/>
      <c r="CZ150" s="197"/>
      <c r="DA150" s="197"/>
    </row>
    <row r="151" spans="1:105" s="115" customFormat="1" ht="15.75" customHeight="1">
      <c r="A151" s="192"/>
      <c r="B151" s="192"/>
      <c r="C151" s="192"/>
      <c r="D151" s="192"/>
      <c r="E151" s="192"/>
      <c r="F151" s="192"/>
      <c r="G151" s="192"/>
      <c r="H151" s="193" t="s">
        <v>444</v>
      </c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195"/>
      <c r="BG151" s="195"/>
      <c r="BH151" s="195"/>
      <c r="BI151" s="195"/>
      <c r="BJ151" s="195"/>
      <c r="BK151" s="195"/>
      <c r="BL151" s="195"/>
      <c r="BM151" s="195"/>
      <c r="BN151" s="195"/>
      <c r="BO151" s="195"/>
      <c r="BP151" s="195"/>
      <c r="BQ151" s="195"/>
      <c r="BR151" s="195"/>
      <c r="BS151" s="195"/>
      <c r="BT151" s="195"/>
      <c r="BU151" s="195"/>
      <c r="BV151" s="196" t="e">
        <f>CL151/AP151/BF151</f>
        <v>#DIV/0!</v>
      </c>
      <c r="BW151" s="196"/>
      <c r="BX151" s="196"/>
      <c r="BY151" s="196"/>
      <c r="BZ151" s="196"/>
      <c r="CA151" s="196"/>
      <c r="CB151" s="196"/>
      <c r="CC151" s="196"/>
      <c r="CD151" s="196"/>
      <c r="CE151" s="196"/>
      <c r="CF151" s="196"/>
      <c r="CG151" s="196"/>
      <c r="CH151" s="196"/>
      <c r="CI151" s="196"/>
      <c r="CJ151" s="196"/>
      <c r="CK151" s="196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</row>
    <row r="152" spans="1:105" s="115" customFormat="1" ht="17.25" customHeight="1">
      <c r="A152" s="192"/>
      <c r="B152" s="192"/>
      <c r="C152" s="192"/>
      <c r="D152" s="192"/>
      <c r="E152" s="192"/>
      <c r="F152" s="192"/>
      <c r="G152" s="192"/>
      <c r="H152" s="193" t="s">
        <v>445</v>
      </c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5">
        <v>20</v>
      </c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>
        <v>12</v>
      </c>
      <c r="BG152" s="195"/>
      <c r="BH152" s="195"/>
      <c r="BI152" s="195"/>
      <c r="BJ152" s="195"/>
      <c r="BK152" s="195"/>
      <c r="BL152" s="195"/>
      <c r="BM152" s="195"/>
      <c r="BN152" s="195"/>
      <c r="BO152" s="195"/>
      <c r="BP152" s="195"/>
      <c r="BQ152" s="195"/>
      <c r="BR152" s="195"/>
      <c r="BS152" s="195"/>
      <c r="BT152" s="195"/>
      <c r="BU152" s="195"/>
      <c r="BV152" s="196">
        <f>CL152/AP152/BF152</f>
        <v>31</v>
      </c>
      <c r="BW152" s="196"/>
      <c r="BX152" s="196"/>
      <c r="BY152" s="196"/>
      <c r="BZ152" s="196"/>
      <c r="CA152" s="196"/>
      <c r="CB152" s="196"/>
      <c r="CC152" s="196"/>
      <c r="CD152" s="196"/>
      <c r="CE152" s="196"/>
      <c r="CF152" s="196"/>
      <c r="CG152" s="196"/>
      <c r="CH152" s="196"/>
      <c r="CI152" s="196"/>
      <c r="CJ152" s="196"/>
      <c r="CK152" s="196"/>
      <c r="CL152" s="197">
        <v>7440</v>
      </c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</row>
    <row r="153" spans="1:105" s="115" customFormat="1" ht="17.25" customHeight="1">
      <c r="A153" s="192"/>
      <c r="B153" s="192"/>
      <c r="C153" s="192"/>
      <c r="D153" s="192"/>
      <c r="E153" s="192"/>
      <c r="F153" s="192"/>
      <c r="G153" s="192"/>
      <c r="H153" s="193" t="s">
        <v>507</v>
      </c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5">
        <v>2</v>
      </c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>
        <v>12</v>
      </c>
      <c r="BG153" s="195"/>
      <c r="BH153" s="195"/>
      <c r="BI153" s="195"/>
      <c r="BJ153" s="195"/>
      <c r="BK153" s="195"/>
      <c r="BL153" s="195"/>
      <c r="BM153" s="195"/>
      <c r="BN153" s="195"/>
      <c r="BO153" s="195"/>
      <c r="BP153" s="195"/>
      <c r="BQ153" s="195"/>
      <c r="BR153" s="195"/>
      <c r="BS153" s="195"/>
      <c r="BT153" s="195"/>
      <c r="BU153" s="195"/>
      <c r="BV153" s="196">
        <f>CL153/AP153/BF153</f>
        <v>1356.6666666666667</v>
      </c>
      <c r="BW153" s="196"/>
      <c r="BX153" s="196"/>
      <c r="BY153" s="196"/>
      <c r="BZ153" s="196"/>
      <c r="CA153" s="196"/>
      <c r="CB153" s="196"/>
      <c r="CC153" s="196"/>
      <c r="CD153" s="196"/>
      <c r="CE153" s="196"/>
      <c r="CF153" s="196"/>
      <c r="CG153" s="196"/>
      <c r="CH153" s="196"/>
      <c r="CI153" s="196"/>
      <c r="CJ153" s="196"/>
      <c r="CK153" s="196"/>
      <c r="CL153" s="197">
        <v>32560</v>
      </c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</row>
    <row r="154" spans="1:105" s="115" customFormat="1" ht="15" customHeight="1">
      <c r="A154" s="192"/>
      <c r="B154" s="192"/>
      <c r="C154" s="192"/>
      <c r="D154" s="192"/>
      <c r="E154" s="192"/>
      <c r="F154" s="192"/>
      <c r="G154" s="192"/>
      <c r="H154" s="237" t="s">
        <v>408</v>
      </c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200"/>
      <c r="AP154" s="195" t="s">
        <v>293</v>
      </c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 t="s">
        <v>293</v>
      </c>
      <c r="BG154" s="195"/>
      <c r="BH154" s="195"/>
      <c r="BI154" s="195"/>
      <c r="BJ154" s="195"/>
      <c r="BK154" s="195"/>
      <c r="BL154" s="195"/>
      <c r="BM154" s="195"/>
      <c r="BN154" s="195"/>
      <c r="BO154" s="195"/>
      <c r="BP154" s="195"/>
      <c r="BQ154" s="195"/>
      <c r="BR154" s="195"/>
      <c r="BS154" s="195"/>
      <c r="BT154" s="195"/>
      <c r="BU154" s="195"/>
      <c r="BV154" s="195" t="s">
        <v>293</v>
      </c>
      <c r="BW154" s="195"/>
      <c r="BX154" s="195"/>
      <c r="BY154" s="195"/>
      <c r="BZ154" s="195"/>
      <c r="CA154" s="195"/>
      <c r="CB154" s="195"/>
      <c r="CC154" s="195"/>
      <c r="CD154" s="195"/>
      <c r="CE154" s="195"/>
      <c r="CF154" s="195"/>
      <c r="CG154" s="195"/>
      <c r="CH154" s="195"/>
      <c r="CI154" s="195"/>
      <c r="CJ154" s="195"/>
      <c r="CK154" s="195"/>
      <c r="CL154" s="197">
        <f>SUM(CL149:DA153)</f>
        <v>47940</v>
      </c>
      <c r="CM154" s="197"/>
      <c r="CN154" s="197"/>
      <c r="CO154" s="197"/>
      <c r="CP154" s="197"/>
      <c r="CQ154" s="197"/>
      <c r="CR154" s="197"/>
      <c r="CS154" s="197"/>
      <c r="CT154" s="197"/>
      <c r="CU154" s="197"/>
      <c r="CV154" s="197"/>
      <c r="CW154" s="197"/>
      <c r="CX154" s="197"/>
      <c r="CY154" s="197"/>
      <c r="CZ154" s="197"/>
      <c r="DA154" s="197"/>
    </row>
    <row r="155" spans="1:105" s="109" customFormat="1" ht="10.5" customHeight="1"/>
    <row r="156" spans="1:105" s="151" customFormat="1" ht="14.25" hidden="1">
      <c r="A156" s="223" t="s">
        <v>409</v>
      </c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3"/>
      <c r="AS156" s="223"/>
      <c r="AT156" s="223"/>
      <c r="AU156" s="223"/>
      <c r="AV156" s="223"/>
      <c r="AW156" s="223"/>
      <c r="AX156" s="223"/>
      <c r="AY156" s="223"/>
      <c r="AZ156" s="223"/>
      <c r="BA156" s="223"/>
      <c r="BB156" s="223"/>
      <c r="BC156" s="223"/>
      <c r="BD156" s="223"/>
      <c r="BE156" s="223"/>
      <c r="BF156" s="223"/>
      <c r="BG156" s="223"/>
      <c r="BH156" s="223"/>
      <c r="BI156" s="223"/>
      <c r="BJ156" s="223"/>
      <c r="BK156" s="223"/>
      <c r="BL156" s="223"/>
      <c r="BM156" s="223"/>
      <c r="BN156" s="223"/>
      <c r="BO156" s="223"/>
      <c r="BP156" s="223"/>
      <c r="BQ156" s="223"/>
      <c r="BR156" s="223"/>
      <c r="BS156" s="223"/>
      <c r="BT156" s="223"/>
      <c r="BU156" s="223"/>
      <c r="BV156" s="223"/>
      <c r="BW156" s="223"/>
      <c r="BX156" s="223"/>
      <c r="BY156" s="223"/>
      <c r="BZ156" s="223"/>
      <c r="CA156" s="223"/>
      <c r="CB156" s="223"/>
      <c r="CC156" s="223"/>
      <c r="CD156" s="223"/>
      <c r="CE156" s="223"/>
      <c r="CF156" s="223"/>
      <c r="CG156" s="223"/>
      <c r="CH156" s="223"/>
      <c r="CI156" s="223"/>
      <c r="CJ156" s="223"/>
      <c r="CK156" s="223"/>
      <c r="CL156" s="223"/>
      <c r="CM156" s="223"/>
      <c r="CN156" s="223"/>
      <c r="CO156" s="223"/>
      <c r="CP156" s="223"/>
      <c r="CQ156" s="223"/>
      <c r="CR156" s="223"/>
      <c r="CS156" s="223"/>
      <c r="CT156" s="223"/>
      <c r="CU156" s="223"/>
      <c r="CV156" s="223"/>
      <c r="CW156" s="223"/>
      <c r="CX156" s="223"/>
      <c r="CY156" s="223"/>
      <c r="CZ156" s="223"/>
      <c r="DA156" s="223"/>
    </row>
    <row r="157" spans="1:105" s="109" customFormat="1" ht="10.5" hidden="1" customHeight="1"/>
    <row r="158" spans="1:105" s="153" customFormat="1" ht="45" hidden="1" customHeight="1">
      <c r="A158" s="201" t="s">
        <v>329</v>
      </c>
      <c r="B158" s="202"/>
      <c r="C158" s="202"/>
      <c r="D158" s="202"/>
      <c r="E158" s="202"/>
      <c r="F158" s="202"/>
      <c r="G158" s="203"/>
      <c r="H158" s="201" t="s">
        <v>385</v>
      </c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02"/>
      <c r="BC158" s="203"/>
      <c r="BD158" s="201" t="s">
        <v>410</v>
      </c>
      <c r="BE158" s="202"/>
      <c r="BF158" s="202"/>
      <c r="BG158" s="202"/>
      <c r="BH158" s="202"/>
      <c r="BI158" s="202"/>
      <c r="BJ158" s="202"/>
      <c r="BK158" s="202"/>
      <c r="BL158" s="202"/>
      <c r="BM158" s="202"/>
      <c r="BN158" s="202"/>
      <c r="BO158" s="202"/>
      <c r="BP158" s="202"/>
      <c r="BQ158" s="202"/>
      <c r="BR158" s="202"/>
      <c r="BS158" s="203"/>
      <c r="BT158" s="201" t="s">
        <v>411</v>
      </c>
      <c r="BU158" s="202"/>
      <c r="BV158" s="202"/>
      <c r="BW158" s="202"/>
      <c r="BX158" s="202"/>
      <c r="BY158" s="202"/>
      <c r="BZ158" s="202"/>
      <c r="CA158" s="202"/>
      <c r="CB158" s="202"/>
      <c r="CC158" s="202"/>
      <c r="CD158" s="202"/>
      <c r="CE158" s="202"/>
      <c r="CF158" s="202"/>
      <c r="CG158" s="202"/>
      <c r="CH158" s="202"/>
      <c r="CI158" s="203"/>
      <c r="CJ158" s="201" t="s">
        <v>341</v>
      </c>
      <c r="CK158" s="202"/>
      <c r="CL158" s="202"/>
      <c r="CM158" s="202"/>
      <c r="CN158" s="202"/>
      <c r="CO158" s="202"/>
      <c r="CP158" s="202"/>
      <c r="CQ158" s="202"/>
      <c r="CR158" s="202"/>
      <c r="CS158" s="202"/>
      <c r="CT158" s="202"/>
      <c r="CU158" s="202"/>
      <c r="CV158" s="202"/>
      <c r="CW158" s="202"/>
      <c r="CX158" s="202"/>
      <c r="CY158" s="202"/>
      <c r="CZ158" s="202"/>
      <c r="DA158" s="203"/>
    </row>
    <row r="159" spans="1:105" s="114" customFormat="1" hidden="1">
      <c r="A159" s="204">
        <v>1</v>
      </c>
      <c r="B159" s="204"/>
      <c r="C159" s="204"/>
      <c r="D159" s="204"/>
      <c r="E159" s="204"/>
      <c r="F159" s="204"/>
      <c r="G159" s="204"/>
      <c r="H159" s="204">
        <v>2</v>
      </c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>
        <v>3</v>
      </c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>
        <v>4</v>
      </c>
      <c r="BU159" s="204"/>
      <c r="BV159" s="204"/>
      <c r="BW159" s="204"/>
      <c r="BX159" s="204"/>
      <c r="BY159" s="204"/>
      <c r="BZ159" s="204"/>
      <c r="CA159" s="204"/>
      <c r="CB159" s="204"/>
      <c r="CC159" s="204"/>
      <c r="CD159" s="204"/>
      <c r="CE159" s="204"/>
      <c r="CF159" s="204"/>
      <c r="CG159" s="204"/>
      <c r="CH159" s="204"/>
      <c r="CI159" s="204"/>
      <c r="CJ159" s="204">
        <v>5</v>
      </c>
      <c r="CK159" s="204"/>
      <c r="CL159" s="204"/>
      <c r="CM159" s="204"/>
      <c r="CN159" s="204"/>
      <c r="CO159" s="204"/>
      <c r="CP159" s="204"/>
      <c r="CQ159" s="204"/>
      <c r="CR159" s="204"/>
      <c r="CS159" s="204"/>
      <c r="CT159" s="204"/>
      <c r="CU159" s="204"/>
      <c r="CV159" s="204"/>
      <c r="CW159" s="204"/>
      <c r="CX159" s="204"/>
      <c r="CY159" s="204"/>
      <c r="CZ159" s="204"/>
      <c r="DA159" s="204"/>
    </row>
    <row r="160" spans="1:105" s="115" customFormat="1" ht="15" hidden="1" customHeight="1">
      <c r="A160" s="192"/>
      <c r="B160" s="192"/>
      <c r="C160" s="192"/>
      <c r="D160" s="192"/>
      <c r="E160" s="192"/>
      <c r="F160" s="192"/>
      <c r="G160" s="192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3"/>
      <c r="BC160" s="193"/>
      <c r="BD160" s="195"/>
      <c r="BE160" s="195"/>
      <c r="BF160" s="195"/>
      <c r="BG160" s="195"/>
      <c r="BH160" s="195"/>
      <c r="BI160" s="195"/>
      <c r="BJ160" s="195"/>
      <c r="BK160" s="195"/>
      <c r="BL160" s="195"/>
      <c r="BM160" s="195"/>
      <c r="BN160" s="195"/>
      <c r="BO160" s="195"/>
      <c r="BP160" s="195"/>
      <c r="BQ160" s="195"/>
      <c r="BR160" s="195"/>
      <c r="BS160" s="195"/>
      <c r="BT160" s="195"/>
      <c r="BU160" s="195"/>
      <c r="BV160" s="195"/>
      <c r="BW160" s="195"/>
      <c r="BX160" s="195"/>
      <c r="BY160" s="195"/>
      <c r="BZ160" s="195"/>
      <c r="CA160" s="195"/>
      <c r="CB160" s="195"/>
      <c r="CC160" s="195"/>
      <c r="CD160" s="195"/>
      <c r="CE160" s="195"/>
      <c r="CF160" s="195"/>
      <c r="CG160" s="195"/>
      <c r="CH160" s="195"/>
      <c r="CI160" s="195"/>
      <c r="CJ160" s="195"/>
      <c r="CK160" s="195"/>
      <c r="CL160" s="195"/>
      <c r="CM160" s="195"/>
      <c r="CN160" s="195"/>
      <c r="CO160" s="195"/>
      <c r="CP160" s="195"/>
      <c r="CQ160" s="195"/>
      <c r="CR160" s="195"/>
      <c r="CS160" s="195"/>
      <c r="CT160" s="195"/>
      <c r="CU160" s="195"/>
      <c r="CV160" s="195"/>
      <c r="CW160" s="195"/>
      <c r="CX160" s="195"/>
      <c r="CY160" s="195"/>
      <c r="CZ160" s="195"/>
      <c r="DA160" s="195"/>
    </row>
    <row r="161" spans="1:159" s="115" customFormat="1" ht="15" hidden="1" customHeight="1">
      <c r="A161" s="192"/>
      <c r="B161" s="192"/>
      <c r="C161" s="192"/>
      <c r="D161" s="192"/>
      <c r="E161" s="192"/>
      <c r="F161" s="192"/>
      <c r="G161" s="192"/>
      <c r="H161" s="221" t="s">
        <v>336</v>
      </c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1"/>
      <c r="AI161" s="221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1"/>
      <c r="AU161" s="221"/>
      <c r="AV161" s="221"/>
      <c r="AW161" s="221"/>
      <c r="AX161" s="221"/>
      <c r="AY161" s="221"/>
      <c r="AZ161" s="221"/>
      <c r="BA161" s="221"/>
      <c r="BB161" s="221"/>
      <c r="BC161" s="222"/>
      <c r="BD161" s="195"/>
      <c r="BE161" s="195"/>
      <c r="BF161" s="195"/>
      <c r="BG161" s="195"/>
      <c r="BH161" s="195"/>
      <c r="BI161" s="195"/>
      <c r="BJ161" s="195"/>
      <c r="BK161" s="195"/>
      <c r="BL161" s="195"/>
      <c r="BM161" s="195"/>
      <c r="BN161" s="195"/>
      <c r="BO161" s="195"/>
      <c r="BP161" s="195"/>
      <c r="BQ161" s="195"/>
      <c r="BR161" s="195"/>
      <c r="BS161" s="195"/>
      <c r="BT161" s="195"/>
      <c r="BU161" s="195"/>
      <c r="BV161" s="195"/>
      <c r="BW161" s="195"/>
      <c r="BX161" s="195"/>
      <c r="BY161" s="195"/>
      <c r="BZ161" s="195"/>
      <c r="CA161" s="195"/>
      <c r="CB161" s="195"/>
      <c r="CC161" s="195"/>
      <c r="CD161" s="195"/>
      <c r="CE161" s="195"/>
      <c r="CF161" s="195"/>
      <c r="CG161" s="195"/>
      <c r="CH161" s="195"/>
      <c r="CI161" s="195"/>
      <c r="CJ161" s="195"/>
      <c r="CK161" s="195"/>
      <c r="CL161" s="195"/>
      <c r="CM161" s="195"/>
      <c r="CN161" s="195"/>
      <c r="CO161" s="195"/>
      <c r="CP161" s="195"/>
      <c r="CQ161" s="195"/>
      <c r="CR161" s="195"/>
      <c r="CS161" s="195"/>
      <c r="CT161" s="195"/>
      <c r="CU161" s="195"/>
      <c r="CV161" s="195"/>
      <c r="CW161" s="195"/>
      <c r="CX161" s="195"/>
      <c r="CY161" s="195"/>
      <c r="CZ161" s="195"/>
      <c r="DA161" s="195"/>
    </row>
    <row r="162" spans="1:159" s="109" customFormat="1" ht="10.5" customHeight="1"/>
    <row r="163" spans="1:159" s="151" customFormat="1" ht="14.25">
      <c r="A163" s="223" t="s">
        <v>412</v>
      </c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  <c r="AJ163" s="223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  <c r="BZ163" s="223"/>
      <c r="CA163" s="223"/>
      <c r="CB163" s="223"/>
      <c r="CC163" s="223"/>
      <c r="CD163" s="223"/>
      <c r="CE163" s="223"/>
      <c r="CF163" s="223"/>
      <c r="CG163" s="223"/>
      <c r="CH163" s="223"/>
      <c r="CI163" s="223"/>
      <c r="CJ163" s="223"/>
      <c r="CK163" s="223"/>
      <c r="CL163" s="223"/>
      <c r="CM163" s="223"/>
      <c r="CN163" s="223"/>
      <c r="CO163" s="223"/>
      <c r="CP163" s="223"/>
      <c r="CQ163" s="223"/>
      <c r="CR163" s="223"/>
      <c r="CS163" s="223"/>
      <c r="CT163" s="223"/>
      <c r="CU163" s="223"/>
      <c r="CV163" s="223"/>
      <c r="CW163" s="223"/>
      <c r="CX163" s="223"/>
      <c r="CY163" s="223"/>
      <c r="CZ163" s="223"/>
      <c r="DA163" s="223"/>
    </row>
    <row r="164" spans="1:159" s="109" customFormat="1" ht="10.5" customHeight="1"/>
    <row r="165" spans="1:159" s="153" customFormat="1" ht="45" customHeight="1">
      <c r="A165" s="234" t="s">
        <v>329</v>
      </c>
      <c r="B165" s="235"/>
      <c r="C165" s="235"/>
      <c r="D165" s="235"/>
      <c r="E165" s="235"/>
      <c r="F165" s="235"/>
      <c r="G165" s="236"/>
      <c r="H165" s="234" t="s">
        <v>11</v>
      </c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5"/>
      <c r="AD165" s="235"/>
      <c r="AE165" s="235"/>
      <c r="AF165" s="235"/>
      <c r="AG165" s="235"/>
      <c r="AH165" s="235"/>
      <c r="AI165" s="235"/>
      <c r="AJ165" s="235"/>
      <c r="AK165" s="235"/>
      <c r="AL165" s="235"/>
      <c r="AM165" s="235"/>
      <c r="AN165" s="235"/>
      <c r="AO165" s="236"/>
      <c r="AP165" s="234" t="s">
        <v>413</v>
      </c>
      <c r="AQ165" s="235"/>
      <c r="AR165" s="235"/>
      <c r="AS165" s="235"/>
      <c r="AT165" s="235"/>
      <c r="AU165" s="235"/>
      <c r="AV165" s="235"/>
      <c r="AW165" s="235"/>
      <c r="AX165" s="235"/>
      <c r="AY165" s="235"/>
      <c r="AZ165" s="235"/>
      <c r="BA165" s="235"/>
      <c r="BB165" s="235"/>
      <c r="BC165" s="235"/>
      <c r="BD165" s="235"/>
      <c r="BE165" s="236"/>
      <c r="BF165" s="234" t="s">
        <v>414</v>
      </c>
      <c r="BG165" s="235"/>
      <c r="BH165" s="235"/>
      <c r="BI165" s="235"/>
      <c r="BJ165" s="235"/>
      <c r="BK165" s="235"/>
      <c r="BL165" s="235"/>
      <c r="BM165" s="235"/>
      <c r="BN165" s="235"/>
      <c r="BO165" s="235"/>
      <c r="BP165" s="235"/>
      <c r="BQ165" s="235"/>
      <c r="BR165" s="235"/>
      <c r="BS165" s="235"/>
      <c r="BT165" s="235"/>
      <c r="BU165" s="236"/>
      <c r="BV165" s="234" t="s">
        <v>415</v>
      </c>
      <c r="BW165" s="235"/>
      <c r="BX165" s="235"/>
      <c r="BY165" s="235"/>
      <c r="BZ165" s="235"/>
      <c r="CA165" s="235"/>
      <c r="CB165" s="235"/>
      <c r="CC165" s="235"/>
      <c r="CD165" s="235"/>
      <c r="CE165" s="235"/>
      <c r="CF165" s="235"/>
      <c r="CG165" s="235"/>
      <c r="CH165" s="235"/>
      <c r="CI165" s="235"/>
      <c r="CJ165" s="235"/>
      <c r="CK165" s="236"/>
      <c r="CL165" s="234" t="s">
        <v>416</v>
      </c>
      <c r="CM165" s="235"/>
      <c r="CN165" s="235"/>
      <c r="CO165" s="235"/>
      <c r="CP165" s="235"/>
      <c r="CQ165" s="235"/>
      <c r="CR165" s="235"/>
      <c r="CS165" s="235"/>
      <c r="CT165" s="235"/>
      <c r="CU165" s="235"/>
      <c r="CV165" s="235"/>
      <c r="CW165" s="235"/>
      <c r="CX165" s="235"/>
      <c r="CY165" s="235"/>
      <c r="CZ165" s="235"/>
      <c r="DA165" s="236"/>
    </row>
    <row r="166" spans="1:159" s="114" customFormat="1">
      <c r="A166" s="204">
        <v>1</v>
      </c>
      <c r="B166" s="204"/>
      <c r="C166" s="204"/>
      <c r="D166" s="204"/>
      <c r="E166" s="204"/>
      <c r="F166" s="204"/>
      <c r="G166" s="204"/>
      <c r="H166" s="204">
        <v>2</v>
      </c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>
        <v>4</v>
      </c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>
        <v>5</v>
      </c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>
        <v>6</v>
      </c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>
        <v>7</v>
      </c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</row>
    <row r="167" spans="1:159" s="115" customFormat="1" ht="15" customHeight="1">
      <c r="A167" s="192"/>
      <c r="B167" s="192"/>
      <c r="C167" s="192"/>
      <c r="D167" s="192"/>
      <c r="E167" s="192"/>
      <c r="F167" s="192"/>
      <c r="G167" s="192"/>
      <c r="H167" s="193" t="s">
        <v>447</v>
      </c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3"/>
      <c r="AO167" s="193"/>
      <c r="AP167" s="196">
        <f>CL167/BF167</f>
        <v>4600</v>
      </c>
      <c r="AQ167" s="196"/>
      <c r="AR167" s="196"/>
      <c r="AS167" s="196"/>
      <c r="AT167" s="196"/>
      <c r="AU167" s="196"/>
      <c r="AV167" s="196"/>
      <c r="AW167" s="196"/>
      <c r="AX167" s="196"/>
      <c r="AY167" s="196"/>
      <c r="AZ167" s="196"/>
      <c r="BA167" s="196"/>
      <c r="BB167" s="196"/>
      <c r="BC167" s="196"/>
      <c r="BD167" s="196"/>
      <c r="BE167" s="196"/>
      <c r="BF167" s="196">
        <f>SUM(BF169:BU171)</f>
        <v>8.2040000000000006</v>
      </c>
      <c r="BG167" s="196"/>
      <c r="BH167" s="196"/>
      <c r="BI167" s="196"/>
      <c r="BJ167" s="196"/>
      <c r="BK167" s="196"/>
      <c r="BL167" s="196"/>
      <c r="BM167" s="196"/>
      <c r="BN167" s="196"/>
      <c r="BO167" s="196"/>
      <c r="BP167" s="196"/>
      <c r="BQ167" s="196"/>
      <c r="BR167" s="196"/>
      <c r="BS167" s="196"/>
      <c r="BT167" s="196"/>
      <c r="BU167" s="196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332">
        <f>SUM(CL169:DA171)</f>
        <v>37738.400000000001</v>
      </c>
      <c r="CM167" s="332"/>
      <c r="CN167" s="332"/>
      <c r="CO167" s="332"/>
      <c r="CP167" s="332"/>
      <c r="CQ167" s="332"/>
      <c r="CR167" s="332"/>
      <c r="CS167" s="332"/>
      <c r="CT167" s="332"/>
      <c r="CU167" s="332"/>
      <c r="CV167" s="332"/>
      <c r="CW167" s="332"/>
      <c r="CX167" s="332"/>
      <c r="CY167" s="332"/>
      <c r="CZ167" s="332"/>
      <c r="DA167" s="332"/>
    </row>
    <row r="168" spans="1:159" s="115" customFormat="1" ht="15" customHeight="1">
      <c r="A168" s="192"/>
      <c r="B168" s="192"/>
      <c r="C168" s="192"/>
      <c r="D168" s="192"/>
      <c r="E168" s="192"/>
      <c r="F168" s="192"/>
      <c r="G168" s="192"/>
      <c r="H168" s="232" t="s">
        <v>448</v>
      </c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32"/>
      <c r="Z168" s="232"/>
      <c r="AA168" s="232"/>
      <c r="AB168" s="232"/>
      <c r="AC168" s="232"/>
      <c r="AD168" s="232"/>
      <c r="AE168" s="232"/>
      <c r="AF168" s="232"/>
      <c r="AG168" s="232"/>
      <c r="AH168" s="232"/>
      <c r="AI168" s="232"/>
      <c r="AJ168" s="232"/>
      <c r="AK168" s="232"/>
      <c r="AL168" s="232"/>
      <c r="AM168" s="232"/>
      <c r="AN168" s="232"/>
      <c r="AO168" s="232"/>
      <c r="AP168" s="196"/>
      <c r="AQ168" s="196"/>
      <c r="AR168" s="196"/>
      <c r="AS168" s="196"/>
      <c r="AT168" s="196"/>
      <c r="AU168" s="196"/>
      <c r="AV168" s="196"/>
      <c r="AW168" s="196"/>
      <c r="AX168" s="196"/>
      <c r="AY168" s="196"/>
      <c r="AZ168" s="196"/>
      <c r="BA168" s="196"/>
      <c r="BB168" s="196"/>
      <c r="BC168" s="196"/>
      <c r="BD168" s="196"/>
      <c r="BE168" s="196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195"/>
      <c r="BQ168" s="195"/>
      <c r="BR168" s="195"/>
      <c r="BS168" s="195"/>
      <c r="BT168" s="195"/>
      <c r="BU168" s="195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  <c r="CH168" s="195"/>
      <c r="CI168" s="195"/>
      <c r="CJ168" s="195"/>
      <c r="CK168" s="195"/>
      <c r="CL168" s="332"/>
      <c r="CM168" s="332"/>
      <c r="CN168" s="332"/>
      <c r="CO168" s="332"/>
      <c r="CP168" s="332"/>
      <c r="CQ168" s="332"/>
      <c r="CR168" s="332"/>
      <c r="CS168" s="332"/>
      <c r="CT168" s="332"/>
      <c r="CU168" s="332"/>
      <c r="CV168" s="332"/>
      <c r="CW168" s="332"/>
      <c r="CX168" s="332"/>
      <c r="CY168" s="332"/>
      <c r="CZ168" s="332"/>
      <c r="DA168" s="332"/>
    </row>
    <row r="169" spans="1:159" s="115" customFormat="1" ht="15" customHeight="1">
      <c r="A169" s="192"/>
      <c r="B169" s="192"/>
      <c r="C169" s="192"/>
      <c r="D169" s="192"/>
      <c r="E169" s="192"/>
      <c r="F169" s="192"/>
      <c r="G169" s="192"/>
      <c r="H169" s="193" t="s">
        <v>569</v>
      </c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  <c r="AN169" s="193"/>
      <c r="AO169" s="193"/>
      <c r="AP169" s="196">
        <v>4600</v>
      </c>
      <c r="AQ169" s="196"/>
      <c r="AR169" s="196"/>
      <c r="AS169" s="196"/>
      <c r="AT169" s="196"/>
      <c r="AU169" s="196"/>
      <c r="AV169" s="196"/>
      <c r="AW169" s="196"/>
      <c r="AX169" s="196"/>
      <c r="AY169" s="196"/>
      <c r="AZ169" s="196"/>
      <c r="BA169" s="196"/>
      <c r="BB169" s="196"/>
      <c r="BC169" s="196"/>
      <c r="BD169" s="196"/>
      <c r="BE169" s="196"/>
      <c r="BF169" s="195">
        <v>8.2040000000000006</v>
      </c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  <c r="BU169" s="195"/>
      <c r="BV169" s="195">
        <v>3.8</v>
      </c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5"/>
      <c r="CJ169" s="195"/>
      <c r="CK169" s="195"/>
      <c r="CL169" s="332">
        <f>AP169*BF169</f>
        <v>37738.400000000001</v>
      </c>
      <c r="CM169" s="332"/>
      <c r="CN169" s="332"/>
      <c r="CO169" s="332"/>
      <c r="CP169" s="332"/>
      <c r="CQ169" s="332"/>
      <c r="CR169" s="332"/>
      <c r="CS169" s="332"/>
      <c r="CT169" s="332"/>
      <c r="CU169" s="332"/>
      <c r="CV169" s="332"/>
      <c r="CW169" s="332"/>
      <c r="CX169" s="332"/>
      <c r="CY169" s="332"/>
      <c r="CZ169" s="332"/>
      <c r="DA169" s="332"/>
    </row>
    <row r="170" spans="1:159" s="115" customFormat="1" ht="15" customHeight="1">
      <c r="A170" s="192"/>
      <c r="B170" s="192"/>
      <c r="C170" s="192"/>
      <c r="D170" s="192"/>
      <c r="E170" s="192"/>
      <c r="F170" s="192"/>
      <c r="G170" s="192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6"/>
      <c r="AQ170" s="196"/>
      <c r="AR170" s="196"/>
      <c r="AS170" s="196"/>
      <c r="AT170" s="196"/>
      <c r="AU170" s="196"/>
      <c r="AV170" s="196"/>
      <c r="AW170" s="196"/>
      <c r="AX170" s="196"/>
      <c r="AY170" s="196"/>
      <c r="AZ170" s="196"/>
      <c r="BA170" s="196"/>
      <c r="BB170" s="196"/>
      <c r="BC170" s="196"/>
      <c r="BD170" s="196"/>
      <c r="BE170" s="196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5"/>
      <c r="BQ170" s="195"/>
      <c r="BR170" s="195"/>
      <c r="BS170" s="195"/>
      <c r="BT170" s="195"/>
      <c r="BU170" s="195"/>
      <c r="BV170" s="195"/>
      <c r="BW170" s="195"/>
      <c r="BX170" s="195"/>
      <c r="BY170" s="195"/>
      <c r="BZ170" s="195"/>
      <c r="CA170" s="195"/>
      <c r="CB170" s="195"/>
      <c r="CC170" s="195"/>
      <c r="CD170" s="195"/>
      <c r="CE170" s="195"/>
      <c r="CF170" s="195"/>
      <c r="CG170" s="195"/>
      <c r="CH170" s="195"/>
      <c r="CI170" s="195"/>
      <c r="CJ170" s="195"/>
      <c r="CK170" s="195"/>
      <c r="CL170" s="332">
        <f>AP170*BF170</f>
        <v>0</v>
      </c>
      <c r="CM170" s="332"/>
      <c r="CN170" s="332"/>
      <c r="CO170" s="332"/>
      <c r="CP170" s="332"/>
      <c r="CQ170" s="332"/>
      <c r="CR170" s="332"/>
      <c r="CS170" s="332"/>
      <c r="CT170" s="332"/>
      <c r="CU170" s="332"/>
      <c r="CV170" s="332"/>
      <c r="CW170" s="332"/>
      <c r="CX170" s="332"/>
      <c r="CY170" s="332"/>
      <c r="CZ170" s="332"/>
      <c r="DA170" s="332"/>
    </row>
    <row r="171" spans="1:159" s="115" customFormat="1" ht="15" customHeight="1">
      <c r="A171" s="192"/>
      <c r="B171" s="192"/>
      <c r="C171" s="192"/>
      <c r="D171" s="192"/>
      <c r="E171" s="192"/>
      <c r="F171" s="192"/>
      <c r="G171" s="192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6"/>
      <c r="AQ171" s="196"/>
      <c r="AR171" s="196"/>
      <c r="AS171" s="196"/>
      <c r="AT171" s="196"/>
      <c r="AU171" s="196"/>
      <c r="AV171" s="196"/>
      <c r="AW171" s="196"/>
      <c r="AX171" s="196"/>
      <c r="AY171" s="196"/>
      <c r="AZ171" s="196"/>
      <c r="BA171" s="196"/>
      <c r="BB171" s="196"/>
      <c r="BC171" s="196"/>
      <c r="BD171" s="196"/>
      <c r="BE171" s="196"/>
      <c r="BF171" s="195"/>
      <c r="BG171" s="195"/>
      <c r="BH171" s="195"/>
      <c r="BI171" s="195"/>
      <c r="BJ171" s="195"/>
      <c r="BK171" s="195"/>
      <c r="BL171" s="195"/>
      <c r="BM171" s="195"/>
      <c r="BN171" s="195"/>
      <c r="BO171" s="195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332">
        <f>AP171*BF171</f>
        <v>0</v>
      </c>
      <c r="CM171" s="332"/>
      <c r="CN171" s="332"/>
      <c r="CO171" s="332"/>
      <c r="CP171" s="332"/>
      <c r="CQ171" s="332"/>
      <c r="CR171" s="332"/>
      <c r="CS171" s="332"/>
      <c r="CT171" s="332"/>
      <c r="CU171" s="332"/>
      <c r="CV171" s="332"/>
      <c r="CW171" s="332"/>
      <c r="CX171" s="332"/>
      <c r="CY171" s="332"/>
      <c r="CZ171" s="332"/>
      <c r="DA171" s="332"/>
    </row>
    <row r="172" spans="1:159" s="115" customFormat="1" ht="15" customHeight="1">
      <c r="A172" s="192"/>
      <c r="B172" s="192"/>
      <c r="C172" s="192"/>
      <c r="D172" s="192"/>
      <c r="E172" s="192"/>
      <c r="F172" s="192"/>
      <c r="G172" s="192"/>
      <c r="H172" s="193" t="s">
        <v>449</v>
      </c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6">
        <f>CL172/BF172</f>
        <v>50.671499999999995</v>
      </c>
      <c r="AQ172" s="196"/>
      <c r="AR172" s="196"/>
      <c r="AS172" s="196"/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/>
      <c r="BE172" s="196"/>
      <c r="BF172" s="196">
        <f>SUM(BF174:BU177)</f>
        <v>9408.14</v>
      </c>
      <c r="BG172" s="196"/>
      <c r="BH172" s="196"/>
      <c r="BI172" s="196"/>
      <c r="BJ172" s="196"/>
      <c r="BK172" s="196"/>
      <c r="BL172" s="196"/>
      <c r="BM172" s="196"/>
      <c r="BN172" s="196"/>
      <c r="BO172" s="196"/>
      <c r="BP172" s="196"/>
      <c r="BQ172" s="196"/>
      <c r="BR172" s="196"/>
      <c r="BS172" s="196"/>
      <c r="BT172" s="196"/>
      <c r="BU172" s="196"/>
      <c r="BV172" s="195"/>
      <c r="BW172" s="195"/>
      <c r="BX172" s="195"/>
      <c r="BY172" s="195"/>
      <c r="BZ172" s="195"/>
      <c r="CA172" s="195"/>
      <c r="CB172" s="195"/>
      <c r="CC172" s="195"/>
      <c r="CD172" s="195"/>
      <c r="CE172" s="195"/>
      <c r="CF172" s="195"/>
      <c r="CG172" s="195"/>
      <c r="CH172" s="195"/>
      <c r="CI172" s="195"/>
      <c r="CJ172" s="195"/>
      <c r="CK172" s="195"/>
      <c r="CL172" s="332">
        <f>SUM(CL174:DA177)</f>
        <v>476724.56600999995</v>
      </c>
      <c r="CM172" s="332"/>
      <c r="CN172" s="332"/>
      <c r="CO172" s="332"/>
      <c r="CP172" s="332"/>
      <c r="CQ172" s="332"/>
      <c r="CR172" s="332"/>
      <c r="CS172" s="332"/>
      <c r="CT172" s="332"/>
      <c r="CU172" s="332"/>
      <c r="CV172" s="332"/>
      <c r="CW172" s="332"/>
      <c r="CX172" s="332"/>
      <c r="CY172" s="332"/>
      <c r="CZ172" s="332"/>
      <c r="DA172" s="332"/>
    </row>
    <row r="173" spans="1:159" s="115" customFormat="1" ht="15" customHeight="1">
      <c r="A173" s="192"/>
      <c r="B173" s="192"/>
      <c r="C173" s="192"/>
      <c r="D173" s="192"/>
      <c r="E173" s="192"/>
      <c r="F173" s="192"/>
      <c r="G173" s="192"/>
      <c r="H173" s="232" t="s">
        <v>448</v>
      </c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2"/>
      <c r="AP173" s="196"/>
      <c r="AQ173" s="196"/>
      <c r="AR173" s="196"/>
      <c r="AS173" s="196"/>
      <c r="AT173" s="196"/>
      <c r="AU173" s="196"/>
      <c r="AV173" s="196"/>
      <c r="AW173" s="196"/>
      <c r="AX173" s="196"/>
      <c r="AY173" s="196"/>
      <c r="AZ173" s="196"/>
      <c r="BA173" s="196"/>
      <c r="BB173" s="196"/>
      <c r="BC173" s="196"/>
      <c r="BD173" s="196"/>
      <c r="BE173" s="196"/>
      <c r="BF173" s="196"/>
      <c r="BG173" s="196"/>
      <c r="BH173" s="196"/>
      <c r="BI173" s="196"/>
      <c r="BJ173" s="196"/>
      <c r="BK173" s="196"/>
      <c r="BL173" s="196"/>
      <c r="BM173" s="196"/>
      <c r="BN173" s="196"/>
      <c r="BO173" s="196"/>
      <c r="BP173" s="196"/>
      <c r="BQ173" s="196"/>
      <c r="BR173" s="196"/>
      <c r="BS173" s="196"/>
      <c r="BT173" s="196"/>
      <c r="BU173" s="196"/>
      <c r="BV173" s="195"/>
      <c r="BW173" s="195"/>
      <c r="BX173" s="195"/>
      <c r="BY173" s="195"/>
      <c r="BZ173" s="195"/>
      <c r="CA173" s="195"/>
      <c r="CB173" s="195"/>
      <c r="CC173" s="195"/>
      <c r="CD173" s="195"/>
      <c r="CE173" s="195"/>
      <c r="CF173" s="195"/>
      <c r="CG173" s="195"/>
      <c r="CH173" s="195"/>
      <c r="CI173" s="195"/>
      <c r="CJ173" s="195"/>
      <c r="CK173" s="195"/>
      <c r="CL173" s="340"/>
      <c r="CM173" s="340"/>
      <c r="CN173" s="340"/>
      <c r="CO173" s="340"/>
      <c r="CP173" s="340"/>
      <c r="CQ173" s="340"/>
      <c r="CR173" s="340"/>
      <c r="CS173" s="340"/>
      <c r="CT173" s="340"/>
      <c r="CU173" s="340"/>
      <c r="CV173" s="340"/>
      <c r="CW173" s="340"/>
      <c r="CX173" s="340"/>
      <c r="CY173" s="340"/>
      <c r="CZ173" s="340"/>
      <c r="DA173" s="340"/>
    </row>
    <row r="174" spans="1:159" s="115" customFormat="1" ht="15" customHeight="1">
      <c r="A174" s="192"/>
      <c r="B174" s="192"/>
      <c r="C174" s="192"/>
      <c r="D174" s="192"/>
      <c r="E174" s="192"/>
      <c r="F174" s="192"/>
      <c r="G174" s="192"/>
      <c r="H174" s="193" t="s">
        <v>571</v>
      </c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3"/>
      <c r="AK174" s="193"/>
      <c r="AL174" s="193"/>
      <c r="AM174" s="193"/>
      <c r="AN174" s="193"/>
      <c r="AO174" s="193"/>
      <c r="AP174" s="196">
        <v>4</v>
      </c>
      <c r="AQ174" s="196"/>
      <c r="AR174" s="196"/>
      <c r="AS174" s="196"/>
      <c r="AT174" s="196"/>
      <c r="AU174" s="196"/>
      <c r="AV174" s="196"/>
      <c r="AW174" s="196"/>
      <c r="AX174" s="196"/>
      <c r="AY174" s="196"/>
      <c r="AZ174" s="196"/>
      <c r="BA174" s="196"/>
      <c r="BB174" s="196"/>
      <c r="BC174" s="196"/>
      <c r="BD174" s="196"/>
      <c r="BE174" s="196"/>
      <c r="BF174" s="196">
        <v>4704.07</v>
      </c>
      <c r="BG174" s="196"/>
      <c r="BH174" s="196"/>
      <c r="BI174" s="196"/>
      <c r="BJ174" s="196"/>
      <c r="BK174" s="196"/>
      <c r="BL174" s="196"/>
      <c r="BM174" s="196"/>
      <c r="BN174" s="196"/>
      <c r="BO174" s="196"/>
      <c r="BP174" s="196"/>
      <c r="BQ174" s="196"/>
      <c r="BR174" s="196"/>
      <c r="BS174" s="196"/>
      <c r="BT174" s="196"/>
      <c r="BU174" s="196"/>
      <c r="BV174" s="195">
        <v>3.8</v>
      </c>
      <c r="BW174" s="195"/>
      <c r="BX174" s="195"/>
      <c r="BY174" s="195"/>
      <c r="BZ174" s="195"/>
      <c r="CA174" s="195"/>
      <c r="CB174" s="195"/>
      <c r="CC174" s="195"/>
      <c r="CD174" s="195"/>
      <c r="CE174" s="195"/>
      <c r="CF174" s="195"/>
      <c r="CG174" s="195"/>
      <c r="CH174" s="195"/>
      <c r="CI174" s="195"/>
      <c r="CJ174" s="195"/>
      <c r="CK174" s="195"/>
      <c r="CL174" s="332">
        <f>AP174*BF174</f>
        <v>18816.28</v>
      </c>
      <c r="CM174" s="332"/>
      <c r="CN174" s="332"/>
      <c r="CO174" s="332"/>
      <c r="CP174" s="332"/>
      <c r="CQ174" s="332"/>
      <c r="CR174" s="332"/>
      <c r="CS174" s="332"/>
      <c r="CT174" s="332"/>
      <c r="CU174" s="332"/>
      <c r="CV174" s="332"/>
      <c r="CW174" s="332"/>
      <c r="CX174" s="332"/>
      <c r="CY174" s="332"/>
      <c r="CZ174" s="332"/>
      <c r="DA174" s="332"/>
      <c r="EQ174" s="341">
        <f>SUM(CL174:DA175)</f>
        <v>476724.56600999995</v>
      </c>
      <c r="ER174" s="342"/>
      <c r="ES174" s="342"/>
      <c r="ET174" s="342"/>
      <c r="EU174" s="342"/>
      <c r="EV174" s="342"/>
      <c r="EW174" s="342"/>
      <c r="EX174" s="342"/>
      <c r="EY174" s="342"/>
      <c r="EZ174" s="342"/>
      <c r="FA174" s="342"/>
      <c r="FB174" s="342"/>
      <c r="FC174" s="342"/>
    </row>
    <row r="175" spans="1:159" s="115" customFormat="1" ht="15" customHeight="1">
      <c r="A175" s="192"/>
      <c r="B175" s="192"/>
      <c r="C175" s="192"/>
      <c r="D175" s="192"/>
      <c r="E175" s="192"/>
      <c r="F175" s="192"/>
      <c r="G175" s="192"/>
      <c r="H175" s="193" t="s">
        <v>570</v>
      </c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193"/>
      <c r="AK175" s="193"/>
      <c r="AL175" s="193"/>
      <c r="AM175" s="193"/>
      <c r="AN175" s="193"/>
      <c r="AO175" s="193"/>
      <c r="AP175" s="196">
        <v>97.343000000000004</v>
      </c>
      <c r="AQ175" s="196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196">
        <v>4704.07</v>
      </c>
      <c r="BG175" s="196"/>
      <c r="BH175" s="196"/>
      <c r="BI175" s="196"/>
      <c r="BJ175" s="196"/>
      <c r="BK175" s="196"/>
      <c r="BL175" s="196"/>
      <c r="BM175" s="196"/>
      <c r="BN175" s="196"/>
      <c r="BO175" s="196"/>
      <c r="BP175" s="196"/>
      <c r="BQ175" s="196"/>
      <c r="BR175" s="196"/>
      <c r="BS175" s="196"/>
      <c r="BT175" s="196"/>
      <c r="BU175" s="196"/>
      <c r="BV175" s="195">
        <v>3.8</v>
      </c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  <c r="CH175" s="195"/>
      <c r="CI175" s="195"/>
      <c r="CJ175" s="195"/>
      <c r="CK175" s="195"/>
      <c r="CL175" s="332">
        <f>AP175*BF175</f>
        <v>457908.28600999998</v>
      </c>
      <c r="CM175" s="332"/>
      <c r="CN175" s="332"/>
      <c r="CO175" s="332"/>
      <c r="CP175" s="332"/>
      <c r="CQ175" s="332"/>
      <c r="CR175" s="332"/>
      <c r="CS175" s="332"/>
      <c r="CT175" s="332"/>
      <c r="CU175" s="332"/>
      <c r="CV175" s="332"/>
      <c r="CW175" s="332"/>
      <c r="CX175" s="332"/>
      <c r="CY175" s="332"/>
      <c r="CZ175" s="332"/>
      <c r="DA175" s="332"/>
    </row>
    <row r="176" spans="1:159" s="115" customFormat="1" ht="15" customHeight="1">
      <c r="A176" s="192"/>
      <c r="B176" s="192"/>
      <c r="C176" s="192"/>
      <c r="D176" s="192"/>
      <c r="E176" s="192"/>
      <c r="F176" s="192"/>
      <c r="G176" s="19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  <c r="BB176" s="196"/>
      <c r="BC176" s="196"/>
      <c r="BD176" s="196"/>
      <c r="BE176" s="196"/>
      <c r="BF176" s="196"/>
      <c r="BG176" s="196"/>
      <c r="BH176" s="196"/>
      <c r="BI176" s="196"/>
      <c r="BJ176" s="196"/>
      <c r="BK176" s="196"/>
      <c r="BL176" s="196"/>
      <c r="BM176" s="196"/>
      <c r="BN176" s="196"/>
      <c r="BO176" s="196"/>
      <c r="BP176" s="196"/>
      <c r="BQ176" s="196"/>
      <c r="BR176" s="196"/>
      <c r="BS176" s="196"/>
      <c r="BT176" s="196"/>
      <c r="BU176" s="196"/>
      <c r="BV176" s="195"/>
      <c r="BW176" s="195"/>
      <c r="BX176" s="195"/>
      <c r="BY176" s="195"/>
      <c r="BZ176" s="195"/>
      <c r="CA176" s="195"/>
      <c r="CB176" s="195"/>
      <c r="CC176" s="195"/>
      <c r="CD176" s="195"/>
      <c r="CE176" s="195"/>
      <c r="CF176" s="195"/>
      <c r="CG176" s="195"/>
      <c r="CH176" s="195"/>
      <c r="CI176" s="195"/>
      <c r="CJ176" s="195"/>
      <c r="CK176" s="195"/>
      <c r="CL176" s="332">
        <f>AP176*BF176</f>
        <v>0</v>
      </c>
      <c r="CM176" s="332"/>
      <c r="CN176" s="332"/>
      <c r="CO176" s="332"/>
      <c r="CP176" s="332"/>
      <c r="CQ176" s="332"/>
      <c r="CR176" s="332"/>
      <c r="CS176" s="332"/>
      <c r="CT176" s="332"/>
      <c r="CU176" s="332"/>
      <c r="CV176" s="332"/>
      <c r="CW176" s="332"/>
      <c r="CX176" s="332"/>
      <c r="CY176" s="332"/>
      <c r="CZ176" s="332"/>
      <c r="DA176" s="332"/>
    </row>
    <row r="177" spans="1:105" s="115" customFormat="1" ht="15" customHeight="1">
      <c r="A177" s="192"/>
      <c r="B177" s="192"/>
      <c r="C177" s="192"/>
      <c r="D177" s="192"/>
      <c r="E177" s="192"/>
      <c r="F177" s="192"/>
      <c r="G177" s="19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196"/>
      <c r="AQ177" s="196"/>
      <c r="AR177" s="196"/>
      <c r="AS177" s="196"/>
      <c r="AT177" s="196"/>
      <c r="AU177" s="196"/>
      <c r="AV177" s="196"/>
      <c r="AW177" s="196"/>
      <c r="AX177" s="196"/>
      <c r="AY177" s="196"/>
      <c r="AZ177" s="196"/>
      <c r="BA177" s="196"/>
      <c r="BB177" s="196"/>
      <c r="BC177" s="196"/>
      <c r="BD177" s="196"/>
      <c r="BE177" s="196"/>
      <c r="BF177" s="196"/>
      <c r="BG177" s="196"/>
      <c r="BH177" s="196"/>
      <c r="BI177" s="196"/>
      <c r="BJ177" s="196"/>
      <c r="BK177" s="196"/>
      <c r="BL177" s="196"/>
      <c r="BM177" s="196"/>
      <c r="BN177" s="196"/>
      <c r="BO177" s="196"/>
      <c r="BP177" s="196"/>
      <c r="BQ177" s="196"/>
      <c r="BR177" s="196"/>
      <c r="BS177" s="196"/>
      <c r="BT177" s="196"/>
      <c r="BU177" s="196"/>
      <c r="BV177" s="195"/>
      <c r="BW177" s="195"/>
      <c r="BX177" s="195"/>
      <c r="BY177" s="195"/>
      <c r="BZ177" s="195"/>
      <c r="CA177" s="195"/>
      <c r="CB177" s="195"/>
      <c r="CC177" s="195"/>
      <c r="CD177" s="195"/>
      <c r="CE177" s="195"/>
      <c r="CF177" s="195"/>
      <c r="CG177" s="195"/>
      <c r="CH177" s="195"/>
      <c r="CI177" s="195"/>
      <c r="CJ177" s="195"/>
      <c r="CK177" s="195"/>
      <c r="CL177" s="332">
        <f>AP177*BF177</f>
        <v>0</v>
      </c>
      <c r="CM177" s="332"/>
      <c r="CN177" s="332"/>
      <c r="CO177" s="332"/>
      <c r="CP177" s="332"/>
      <c r="CQ177" s="332"/>
      <c r="CR177" s="332"/>
      <c r="CS177" s="332"/>
      <c r="CT177" s="332"/>
      <c r="CU177" s="332"/>
      <c r="CV177" s="332"/>
      <c r="CW177" s="332"/>
      <c r="CX177" s="332"/>
      <c r="CY177" s="332"/>
      <c r="CZ177" s="332"/>
      <c r="DA177" s="332"/>
    </row>
    <row r="178" spans="1:105" s="115" customFormat="1" ht="15" customHeight="1">
      <c r="A178" s="192"/>
      <c r="B178" s="192"/>
      <c r="C178" s="192"/>
      <c r="D178" s="192"/>
      <c r="E178" s="192"/>
      <c r="F178" s="192"/>
      <c r="G178" s="192"/>
      <c r="H178" s="193" t="s">
        <v>450</v>
      </c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  <c r="AN178" s="193"/>
      <c r="AO178" s="193"/>
      <c r="AP178" s="196">
        <f>CL178/BF178</f>
        <v>110</v>
      </c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>
        <f>SUM(BF180:BU183)</f>
        <v>52.46</v>
      </c>
      <c r="BG178" s="196"/>
      <c r="BH178" s="196"/>
      <c r="BI178" s="196"/>
      <c r="BJ178" s="196"/>
      <c r="BK178" s="196"/>
      <c r="BL178" s="196"/>
      <c r="BM178" s="196"/>
      <c r="BN178" s="196"/>
      <c r="BO178" s="196"/>
      <c r="BP178" s="196"/>
      <c r="BQ178" s="196"/>
      <c r="BR178" s="196"/>
      <c r="BS178" s="196"/>
      <c r="BT178" s="196"/>
      <c r="BU178" s="196"/>
      <c r="BV178" s="195"/>
      <c r="BW178" s="195"/>
      <c r="BX178" s="195"/>
      <c r="BY178" s="195"/>
      <c r="BZ178" s="195"/>
      <c r="CA178" s="195"/>
      <c r="CB178" s="195"/>
      <c r="CC178" s="195"/>
      <c r="CD178" s="195"/>
      <c r="CE178" s="195"/>
      <c r="CF178" s="195"/>
      <c r="CG178" s="195"/>
      <c r="CH178" s="195"/>
      <c r="CI178" s="195"/>
      <c r="CJ178" s="195"/>
      <c r="CK178" s="195"/>
      <c r="CL178" s="332">
        <f>SUM(CL180:DA183)</f>
        <v>5770.6</v>
      </c>
      <c r="CM178" s="332"/>
      <c r="CN178" s="332"/>
      <c r="CO178" s="332"/>
      <c r="CP178" s="332"/>
      <c r="CQ178" s="332"/>
      <c r="CR178" s="332"/>
      <c r="CS178" s="332"/>
      <c r="CT178" s="332"/>
      <c r="CU178" s="332"/>
      <c r="CV178" s="332"/>
      <c r="CW178" s="332"/>
      <c r="CX178" s="332"/>
      <c r="CY178" s="332"/>
      <c r="CZ178" s="332"/>
      <c r="DA178" s="332"/>
    </row>
    <row r="179" spans="1:105" s="115" customFormat="1" ht="15" customHeight="1">
      <c r="A179" s="192"/>
      <c r="B179" s="192"/>
      <c r="C179" s="192"/>
      <c r="D179" s="192"/>
      <c r="E179" s="192"/>
      <c r="F179" s="192"/>
      <c r="G179" s="192"/>
      <c r="H179" s="232" t="s">
        <v>448</v>
      </c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2"/>
      <c r="W179" s="232"/>
      <c r="X179" s="232"/>
      <c r="Y179" s="232"/>
      <c r="Z179" s="232"/>
      <c r="AA179" s="232"/>
      <c r="AB179" s="232"/>
      <c r="AC179" s="232"/>
      <c r="AD179" s="232"/>
      <c r="AE179" s="232"/>
      <c r="AF179" s="232"/>
      <c r="AG179" s="232"/>
      <c r="AH179" s="232"/>
      <c r="AI179" s="232"/>
      <c r="AJ179" s="232"/>
      <c r="AK179" s="232"/>
      <c r="AL179" s="232"/>
      <c r="AM179" s="232"/>
      <c r="AN179" s="232"/>
      <c r="AO179" s="232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196"/>
      <c r="BG179" s="196"/>
      <c r="BH179" s="196"/>
      <c r="BI179" s="196"/>
      <c r="BJ179" s="196"/>
      <c r="BK179" s="196"/>
      <c r="BL179" s="196"/>
      <c r="BM179" s="196"/>
      <c r="BN179" s="196"/>
      <c r="BO179" s="196"/>
      <c r="BP179" s="196"/>
      <c r="BQ179" s="196"/>
      <c r="BR179" s="196"/>
      <c r="BS179" s="196"/>
      <c r="BT179" s="196"/>
      <c r="BU179" s="196"/>
      <c r="BV179" s="195"/>
      <c r="BW179" s="195"/>
      <c r="BX179" s="195"/>
      <c r="BY179" s="195"/>
      <c r="BZ179" s="195"/>
      <c r="CA179" s="195"/>
      <c r="CB179" s="195"/>
      <c r="CC179" s="195"/>
      <c r="CD179" s="195"/>
      <c r="CE179" s="195"/>
      <c r="CF179" s="195"/>
      <c r="CG179" s="195"/>
      <c r="CH179" s="195"/>
      <c r="CI179" s="195"/>
      <c r="CJ179" s="195"/>
      <c r="CK179" s="195"/>
      <c r="CL179" s="340"/>
      <c r="CM179" s="340"/>
      <c r="CN179" s="340"/>
      <c r="CO179" s="340"/>
      <c r="CP179" s="340"/>
      <c r="CQ179" s="340"/>
      <c r="CR179" s="340"/>
      <c r="CS179" s="340"/>
      <c r="CT179" s="340"/>
      <c r="CU179" s="340"/>
      <c r="CV179" s="340"/>
      <c r="CW179" s="340"/>
      <c r="CX179" s="340"/>
      <c r="CY179" s="340"/>
      <c r="CZ179" s="340"/>
      <c r="DA179" s="340"/>
    </row>
    <row r="180" spans="1:105" s="115" customFormat="1" ht="15" customHeight="1">
      <c r="A180" s="192"/>
      <c r="B180" s="192"/>
      <c r="C180" s="192"/>
      <c r="D180" s="192"/>
      <c r="E180" s="192"/>
      <c r="F180" s="192"/>
      <c r="G180" s="192"/>
      <c r="H180" s="212" t="s">
        <v>572</v>
      </c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13"/>
      <c r="AC180" s="213"/>
      <c r="AD180" s="213"/>
      <c r="AE180" s="213"/>
      <c r="AF180" s="213"/>
      <c r="AG180" s="213"/>
      <c r="AH180" s="213"/>
      <c r="AI180" s="213"/>
      <c r="AJ180" s="213"/>
      <c r="AK180" s="213"/>
      <c r="AL180" s="213"/>
      <c r="AM180" s="213"/>
      <c r="AN180" s="213"/>
      <c r="AO180" s="214"/>
      <c r="AP180" s="196">
        <v>110</v>
      </c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196">
        <v>52.46</v>
      </c>
      <c r="BG180" s="196"/>
      <c r="BH180" s="196"/>
      <c r="BI180" s="196"/>
      <c r="BJ180" s="196"/>
      <c r="BK180" s="196"/>
      <c r="BL180" s="196"/>
      <c r="BM180" s="196"/>
      <c r="BN180" s="196"/>
      <c r="BO180" s="196"/>
      <c r="BP180" s="196"/>
      <c r="BQ180" s="196"/>
      <c r="BR180" s="196"/>
      <c r="BS180" s="196"/>
      <c r="BT180" s="196"/>
      <c r="BU180" s="196"/>
      <c r="BV180" s="195">
        <v>3.8</v>
      </c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332">
        <f>AP180*BF180</f>
        <v>5770.6</v>
      </c>
      <c r="CM180" s="332"/>
      <c r="CN180" s="332"/>
      <c r="CO180" s="332"/>
      <c r="CP180" s="332"/>
      <c r="CQ180" s="332"/>
      <c r="CR180" s="332"/>
      <c r="CS180" s="332"/>
      <c r="CT180" s="332"/>
      <c r="CU180" s="332"/>
      <c r="CV180" s="332"/>
      <c r="CW180" s="332"/>
      <c r="CX180" s="332"/>
      <c r="CY180" s="332"/>
      <c r="CZ180" s="332"/>
      <c r="DA180" s="332"/>
    </row>
    <row r="181" spans="1:105" s="115" customFormat="1" ht="15" customHeight="1">
      <c r="A181" s="192"/>
      <c r="B181" s="192"/>
      <c r="C181" s="192"/>
      <c r="D181" s="192"/>
      <c r="E181" s="192"/>
      <c r="F181" s="192"/>
      <c r="G181" s="19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F181" s="232"/>
      <c r="AG181" s="232"/>
      <c r="AH181" s="232"/>
      <c r="AI181" s="232"/>
      <c r="AJ181" s="232"/>
      <c r="AK181" s="232"/>
      <c r="AL181" s="232"/>
      <c r="AM181" s="232"/>
      <c r="AN181" s="232"/>
      <c r="AO181" s="232"/>
      <c r="AP181" s="196"/>
      <c r="AQ181" s="196"/>
      <c r="AR181" s="196"/>
      <c r="AS181" s="196"/>
      <c r="AT181" s="196"/>
      <c r="AU181" s="196"/>
      <c r="AV181" s="196"/>
      <c r="AW181" s="196"/>
      <c r="AX181" s="196"/>
      <c r="AY181" s="196"/>
      <c r="AZ181" s="196"/>
      <c r="BA181" s="196"/>
      <c r="BB181" s="196"/>
      <c r="BC181" s="196"/>
      <c r="BD181" s="196"/>
      <c r="BE181" s="196"/>
      <c r="BF181" s="196"/>
      <c r="BG181" s="196"/>
      <c r="BH181" s="196"/>
      <c r="BI181" s="196"/>
      <c r="BJ181" s="196"/>
      <c r="BK181" s="196"/>
      <c r="BL181" s="196"/>
      <c r="BM181" s="196"/>
      <c r="BN181" s="196"/>
      <c r="BO181" s="196"/>
      <c r="BP181" s="196"/>
      <c r="BQ181" s="196"/>
      <c r="BR181" s="196"/>
      <c r="BS181" s="196"/>
      <c r="BT181" s="196"/>
      <c r="BU181" s="196"/>
      <c r="BV181" s="195"/>
      <c r="BW181" s="195"/>
      <c r="BX181" s="195"/>
      <c r="BY181" s="195"/>
      <c r="BZ181" s="195"/>
      <c r="CA181" s="195"/>
      <c r="CB181" s="195"/>
      <c r="CC181" s="195"/>
      <c r="CD181" s="195"/>
      <c r="CE181" s="195"/>
      <c r="CF181" s="195"/>
      <c r="CG181" s="195"/>
      <c r="CH181" s="195"/>
      <c r="CI181" s="195"/>
      <c r="CJ181" s="195"/>
      <c r="CK181" s="195"/>
      <c r="CL181" s="332">
        <f>AP181*BF181</f>
        <v>0</v>
      </c>
      <c r="CM181" s="332"/>
      <c r="CN181" s="332"/>
      <c r="CO181" s="332"/>
      <c r="CP181" s="332"/>
      <c r="CQ181" s="332"/>
      <c r="CR181" s="332"/>
      <c r="CS181" s="332"/>
      <c r="CT181" s="332"/>
      <c r="CU181" s="332"/>
      <c r="CV181" s="332"/>
      <c r="CW181" s="332"/>
      <c r="CX181" s="332"/>
      <c r="CY181" s="332"/>
      <c r="CZ181" s="332"/>
      <c r="DA181" s="332"/>
    </row>
    <row r="182" spans="1:105" s="115" customFormat="1" ht="15" customHeight="1">
      <c r="A182" s="192"/>
      <c r="B182" s="192"/>
      <c r="C182" s="192"/>
      <c r="D182" s="192"/>
      <c r="E182" s="192"/>
      <c r="F182" s="192"/>
      <c r="G182" s="19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32"/>
      <c r="AG182" s="232"/>
      <c r="AH182" s="232"/>
      <c r="AI182" s="232"/>
      <c r="AJ182" s="232"/>
      <c r="AK182" s="232"/>
      <c r="AL182" s="232"/>
      <c r="AM182" s="232"/>
      <c r="AN182" s="232"/>
      <c r="AO182" s="232"/>
      <c r="AP182" s="196"/>
      <c r="AQ182" s="196"/>
      <c r="AR182" s="196"/>
      <c r="AS182" s="196"/>
      <c r="AT182" s="196"/>
      <c r="AU182" s="196"/>
      <c r="AV182" s="196"/>
      <c r="AW182" s="196"/>
      <c r="AX182" s="196"/>
      <c r="AY182" s="196"/>
      <c r="AZ182" s="196"/>
      <c r="BA182" s="196"/>
      <c r="BB182" s="196"/>
      <c r="BC182" s="196"/>
      <c r="BD182" s="196"/>
      <c r="BE182" s="196"/>
      <c r="BF182" s="196"/>
      <c r="BG182" s="196"/>
      <c r="BH182" s="196"/>
      <c r="BI182" s="196"/>
      <c r="BJ182" s="196"/>
      <c r="BK182" s="196"/>
      <c r="BL182" s="196"/>
      <c r="BM182" s="196"/>
      <c r="BN182" s="196"/>
      <c r="BO182" s="196"/>
      <c r="BP182" s="196"/>
      <c r="BQ182" s="196"/>
      <c r="BR182" s="196"/>
      <c r="BS182" s="196"/>
      <c r="BT182" s="196"/>
      <c r="BU182" s="196"/>
      <c r="BV182" s="195"/>
      <c r="BW182" s="195"/>
      <c r="BX182" s="195"/>
      <c r="BY182" s="195"/>
      <c r="BZ182" s="195"/>
      <c r="CA182" s="195"/>
      <c r="CB182" s="195"/>
      <c r="CC182" s="195"/>
      <c r="CD182" s="195"/>
      <c r="CE182" s="195"/>
      <c r="CF182" s="195"/>
      <c r="CG182" s="195"/>
      <c r="CH182" s="195"/>
      <c r="CI182" s="195"/>
      <c r="CJ182" s="195"/>
      <c r="CK182" s="195"/>
      <c r="CL182" s="332">
        <f>AP182*BF182</f>
        <v>0</v>
      </c>
      <c r="CM182" s="332"/>
      <c r="CN182" s="332"/>
      <c r="CO182" s="332"/>
      <c r="CP182" s="332"/>
      <c r="CQ182" s="332"/>
      <c r="CR182" s="332"/>
      <c r="CS182" s="332"/>
      <c r="CT182" s="332"/>
      <c r="CU182" s="332"/>
      <c r="CV182" s="332"/>
      <c r="CW182" s="332"/>
      <c r="CX182" s="332"/>
      <c r="CY182" s="332"/>
      <c r="CZ182" s="332"/>
      <c r="DA182" s="332"/>
    </row>
    <row r="183" spans="1:105" s="115" customFormat="1" ht="15" customHeight="1">
      <c r="A183" s="192"/>
      <c r="B183" s="192"/>
      <c r="C183" s="192"/>
      <c r="D183" s="192"/>
      <c r="E183" s="192"/>
      <c r="F183" s="192"/>
      <c r="G183" s="19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2"/>
      <c r="Z183" s="232"/>
      <c r="AA183" s="232"/>
      <c r="AB183" s="232"/>
      <c r="AC183" s="232"/>
      <c r="AD183" s="232"/>
      <c r="AE183" s="232"/>
      <c r="AF183" s="232"/>
      <c r="AG183" s="232"/>
      <c r="AH183" s="232"/>
      <c r="AI183" s="232"/>
      <c r="AJ183" s="232"/>
      <c r="AK183" s="232"/>
      <c r="AL183" s="232"/>
      <c r="AM183" s="232"/>
      <c r="AN183" s="232"/>
      <c r="AO183" s="232"/>
      <c r="AP183" s="196"/>
      <c r="AQ183" s="196"/>
      <c r="AR183" s="196"/>
      <c r="AS183" s="196"/>
      <c r="AT183" s="196"/>
      <c r="AU183" s="196"/>
      <c r="AV183" s="196"/>
      <c r="AW183" s="196"/>
      <c r="AX183" s="196"/>
      <c r="AY183" s="196"/>
      <c r="AZ183" s="196"/>
      <c r="BA183" s="196"/>
      <c r="BB183" s="196"/>
      <c r="BC183" s="196"/>
      <c r="BD183" s="196"/>
      <c r="BE183" s="196"/>
      <c r="BF183" s="196"/>
      <c r="BG183" s="196"/>
      <c r="BH183" s="196"/>
      <c r="BI183" s="196"/>
      <c r="BJ183" s="196"/>
      <c r="BK183" s="196"/>
      <c r="BL183" s="196"/>
      <c r="BM183" s="196"/>
      <c r="BN183" s="196"/>
      <c r="BO183" s="196"/>
      <c r="BP183" s="196"/>
      <c r="BQ183" s="196"/>
      <c r="BR183" s="196"/>
      <c r="BS183" s="196"/>
      <c r="BT183" s="196"/>
      <c r="BU183" s="196"/>
      <c r="BV183" s="195"/>
      <c r="BW183" s="195"/>
      <c r="BX183" s="195"/>
      <c r="BY183" s="195"/>
      <c r="BZ183" s="195"/>
      <c r="CA183" s="195"/>
      <c r="CB183" s="195"/>
      <c r="CC183" s="195"/>
      <c r="CD183" s="195"/>
      <c r="CE183" s="195"/>
      <c r="CF183" s="195"/>
      <c r="CG183" s="195"/>
      <c r="CH183" s="195"/>
      <c r="CI183" s="195"/>
      <c r="CJ183" s="195"/>
      <c r="CK183" s="195"/>
      <c r="CL183" s="332">
        <f>AP183*BF183</f>
        <v>0</v>
      </c>
      <c r="CM183" s="332"/>
      <c r="CN183" s="332"/>
      <c r="CO183" s="332"/>
      <c r="CP183" s="332"/>
      <c r="CQ183" s="332"/>
      <c r="CR183" s="332"/>
      <c r="CS183" s="332"/>
      <c r="CT183" s="332"/>
      <c r="CU183" s="332"/>
      <c r="CV183" s="332"/>
      <c r="CW183" s="332"/>
      <c r="CX183" s="332"/>
      <c r="CY183" s="332"/>
      <c r="CZ183" s="332"/>
      <c r="DA183" s="332"/>
    </row>
    <row r="184" spans="1:105" s="115" customFormat="1" ht="15" customHeight="1">
      <c r="A184" s="192"/>
      <c r="B184" s="192"/>
      <c r="C184" s="192"/>
      <c r="D184" s="192"/>
      <c r="E184" s="192"/>
      <c r="F184" s="192"/>
      <c r="G184" s="192"/>
      <c r="H184" s="193" t="s">
        <v>451</v>
      </c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3"/>
      <c r="AK184" s="193"/>
      <c r="AL184" s="193"/>
      <c r="AM184" s="193"/>
      <c r="AN184" s="193"/>
      <c r="AO184" s="193"/>
      <c r="AP184" s="196">
        <f>CL184/BF184</f>
        <v>110</v>
      </c>
      <c r="AQ184" s="196"/>
      <c r="AR184" s="196"/>
      <c r="AS184" s="196"/>
      <c r="AT184" s="196"/>
      <c r="AU184" s="196"/>
      <c r="AV184" s="196"/>
      <c r="AW184" s="196"/>
      <c r="AX184" s="196"/>
      <c r="AY184" s="196"/>
      <c r="AZ184" s="196"/>
      <c r="BA184" s="196"/>
      <c r="BB184" s="196"/>
      <c r="BC184" s="196"/>
      <c r="BD184" s="196"/>
      <c r="BE184" s="196"/>
      <c r="BF184" s="196">
        <f>SUM(BF186:BU189)</f>
        <v>28.77</v>
      </c>
      <c r="BG184" s="196"/>
      <c r="BH184" s="196"/>
      <c r="BI184" s="196"/>
      <c r="BJ184" s="196"/>
      <c r="BK184" s="196"/>
      <c r="BL184" s="196"/>
      <c r="BM184" s="196"/>
      <c r="BN184" s="196"/>
      <c r="BO184" s="196"/>
      <c r="BP184" s="196"/>
      <c r="BQ184" s="196"/>
      <c r="BR184" s="196"/>
      <c r="BS184" s="196"/>
      <c r="BT184" s="196"/>
      <c r="BU184" s="196"/>
      <c r="BV184" s="195"/>
      <c r="BW184" s="195"/>
      <c r="BX184" s="195"/>
      <c r="BY184" s="195"/>
      <c r="BZ184" s="195"/>
      <c r="CA184" s="195"/>
      <c r="CB184" s="195"/>
      <c r="CC184" s="195"/>
      <c r="CD184" s="195"/>
      <c r="CE184" s="195"/>
      <c r="CF184" s="195"/>
      <c r="CG184" s="195"/>
      <c r="CH184" s="195"/>
      <c r="CI184" s="195"/>
      <c r="CJ184" s="195"/>
      <c r="CK184" s="195"/>
      <c r="CL184" s="332">
        <f>SUM(CL186:DA189)</f>
        <v>3164.7</v>
      </c>
      <c r="CM184" s="332"/>
      <c r="CN184" s="332"/>
      <c r="CO184" s="332"/>
      <c r="CP184" s="332"/>
      <c r="CQ184" s="332"/>
      <c r="CR184" s="332"/>
      <c r="CS184" s="332"/>
      <c r="CT184" s="332"/>
      <c r="CU184" s="332"/>
      <c r="CV184" s="332"/>
      <c r="CW184" s="332"/>
      <c r="CX184" s="332"/>
      <c r="CY184" s="332"/>
      <c r="CZ184" s="332"/>
      <c r="DA184" s="332"/>
    </row>
    <row r="185" spans="1:105" s="115" customFormat="1" ht="15" customHeight="1">
      <c r="A185" s="192"/>
      <c r="B185" s="192"/>
      <c r="C185" s="192"/>
      <c r="D185" s="192"/>
      <c r="E185" s="192"/>
      <c r="F185" s="192"/>
      <c r="G185" s="192"/>
      <c r="H185" s="232" t="s">
        <v>448</v>
      </c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  <c r="V185" s="232"/>
      <c r="W185" s="232"/>
      <c r="X185" s="232"/>
      <c r="Y185" s="232"/>
      <c r="Z185" s="232"/>
      <c r="AA185" s="232"/>
      <c r="AB185" s="232"/>
      <c r="AC185" s="232"/>
      <c r="AD185" s="232"/>
      <c r="AE185" s="232"/>
      <c r="AF185" s="232"/>
      <c r="AG185" s="232"/>
      <c r="AH185" s="232"/>
      <c r="AI185" s="232"/>
      <c r="AJ185" s="232"/>
      <c r="AK185" s="232"/>
      <c r="AL185" s="232"/>
      <c r="AM185" s="232"/>
      <c r="AN185" s="232"/>
      <c r="AO185" s="232"/>
      <c r="AP185" s="196"/>
      <c r="AQ185" s="196"/>
      <c r="AR185" s="196"/>
      <c r="AS185" s="196"/>
      <c r="AT185" s="196"/>
      <c r="AU185" s="196"/>
      <c r="AV185" s="196"/>
      <c r="AW185" s="196"/>
      <c r="AX185" s="196"/>
      <c r="AY185" s="196"/>
      <c r="AZ185" s="196"/>
      <c r="BA185" s="196"/>
      <c r="BB185" s="196"/>
      <c r="BC185" s="196"/>
      <c r="BD185" s="196"/>
      <c r="BE185" s="196"/>
      <c r="BF185" s="196"/>
      <c r="BG185" s="196"/>
      <c r="BH185" s="196"/>
      <c r="BI185" s="196"/>
      <c r="BJ185" s="196"/>
      <c r="BK185" s="196"/>
      <c r="BL185" s="196"/>
      <c r="BM185" s="196"/>
      <c r="BN185" s="196"/>
      <c r="BO185" s="196"/>
      <c r="BP185" s="196"/>
      <c r="BQ185" s="196"/>
      <c r="BR185" s="196"/>
      <c r="BS185" s="196"/>
      <c r="BT185" s="196"/>
      <c r="BU185" s="196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340"/>
      <c r="CM185" s="340"/>
      <c r="CN185" s="340"/>
      <c r="CO185" s="340"/>
      <c r="CP185" s="340"/>
      <c r="CQ185" s="340"/>
      <c r="CR185" s="340"/>
      <c r="CS185" s="340"/>
      <c r="CT185" s="340"/>
      <c r="CU185" s="340"/>
      <c r="CV185" s="340"/>
      <c r="CW185" s="340"/>
      <c r="CX185" s="340"/>
      <c r="CY185" s="340"/>
      <c r="CZ185" s="340"/>
      <c r="DA185" s="340"/>
    </row>
    <row r="186" spans="1:105" s="115" customFormat="1" ht="15" customHeight="1">
      <c r="A186" s="192"/>
      <c r="B186" s="192"/>
      <c r="C186" s="192"/>
      <c r="D186" s="192"/>
      <c r="E186" s="192"/>
      <c r="F186" s="192"/>
      <c r="G186" s="192"/>
      <c r="H186" s="232" t="s">
        <v>573</v>
      </c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2"/>
      <c r="AC186" s="232"/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196">
        <v>110</v>
      </c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196">
        <v>28.77</v>
      </c>
      <c r="BG186" s="196"/>
      <c r="BH186" s="196"/>
      <c r="BI186" s="196"/>
      <c r="BJ186" s="196"/>
      <c r="BK186" s="196"/>
      <c r="BL186" s="196"/>
      <c r="BM186" s="196"/>
      <c r="BN186" s="196"/>
      <c r="BO186" s="196"/>
      <c r="BP186" s="196"/>
      <c r="BQ186" s="196"/>
      <c r="BR186" s="196"/>
      <c r="BS186" s="196"/>
      <c r="BT186" s="196"/>
      <c r="BU186" s="196"/>
      <c r="BV186" s="195">
        <v>3.8</v>
      </c>
      <c r="BW186" s="195"/>
      <c r="BX186" s="195"/>
      <c r="BY186" s="195"/>
      <c r="BZ186" s="195"/>
      <c r="CA186" s="195"/>
      <c r="CB186" s="195"/>
      <c r="CC186" s="195"/>
      <c r="CD186" s="195"/>
      <c r="CE186" s="195"/>
      <c r="CF186" s="195"/>
      <c r="CG186" s="195"/>
      <c r="CH186" s="195"/>
      <c r="CI186" s="195"/>
      <c r="CJ186" s="195"/>
      <c r="CK186" s="195"/>
      <c r="CL186" s="332">
        <f>AP186*BF186</f>
        <v>3164.7</v>
      </c>
      <c r="CM186" s="332"/>
      <c r="CN186" s="332"/>
      <c r="CO186" s="332"/>
      <c r="CP186" s="332"/>
      <c r="CQ186" s="332"/>
      <c r="CR186" s="332"/>
      <c r="CS186" s="332"/>
      <c r="CT186" s="332"/>
      <c r="CU186" s="332"/>
      <c r="CV186" s="332"/>
      <c r="CW186" s="332"/>
      <c r="CX186" s="332"/>
      <c r="CY186" s="332"/>
      <c r="CZ186" s="332"/>
      <c r="DA186" s="332"/>
    </row>
    <row r="187" spans="1:105" s="115" customFormat="1" ht="15" customHeight="1">
      <c r="A187" s="192"/>
      <c r="B187" s="192"/>
      <c r="C187" s="192"/>
      <c r="D187" s="192"/>
      <c r="E187" s="192"/>
      <c r="F187" s="192"/>
      <c r="G187" s="19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196"/>
      <c r="AQ187" s="196"/>
      <c r="AR187" s="196"/>
      <c r="AS187" s="196"/>
      <c r="AT187" s="196"/>
      <c r="AU187" s="196"/>
      <c r="AV187" s="196"/>
      <c r="AW187" s="196"/>
      <c r="AX187" s="196"/>
      <c r="AY187" s="196"/>
      <c r="AZ187" s="196"/>
      <c r="BA187" s="196"/>
      <c r="BB187" s="196"/>
      <c r="BC187" s="196"/>
      <c r="BD187" s="196"/>
      <c r="BE187" s="196"/>
      <c r="BF187" s="196"/>
      <c r="BG187" s="196"/>
      <c r="BH187" s="196"/>
      <c r="BI187" s="196"/>
      <c r="BJ187" s="196"/>
      <c r="BK187" s="196"/>
      <c r="BL187" s="196"/>
      <c r="BM187" s="196"/>
      <c r="BN187" s="196"/>
      <c r="BO187" s="196"/>
      <c r="BP187" s="196"/>
      <c r="BQ187" s="196"/>
      <c r="BR187" s="196"/>
      <c r="BS187" s="196"/>
      <c r="BT187" s="196"/>
      <c r="BU187" s="196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332">
        <f>AP187*BF187</f>
        <v>0</v>
      </c>
      <c r="CM187" s="332"/>
      <c r="CN187" s="332"/>
      <c r="CO187" s="332"/>
      <c r="CP187" s="332"/>
      <c r="CQ187" s="332"/>
      <c r="CR187" s="332"/>
      <c r="CS187" s="332"/>
      <c r="CT187" s="332"/>
      <c r="CU187" s="332"/>
      <c r="CV187" s="332"/>
      <c r="CW187" s="332"/>
      <c r="CX187" s="332"/>
      <c r="CY187" s="332"/>
      <c r="CZ187" s="332"/>
      <c r="DA187" s="332"/>
    </row>
    <row r="188" spans="1:105" s="115" customFormat="1" ht="15" customHeight="1">
      <c r="A188" s="192"/>
      <c r="B188" s="192"/>
      <c r="C188" s="192"/>
      <c r="D188" s="192"/>
      <c r="E188" s="192"/>
      <c r="F188" s="192"/>
      <c r="G188" s="19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196"/>
      <c r="BH188" s="196"/>
      <c r="BI188" s="196"/>
      <c r="BJ188" s="196"/>
      <c r="BK188" s="196"/>
      <c r="BL188" s="196"/>
      <c r="BM188" s="196"/>
      <c r="BN188" s="196"/>
      <c r="BO188" s="196"/>
      <c r="BP188" s="196"/>
      <c r="BQ188" s="196"/>
      <c r="BR188" s="196"/>
      <c r="BS188" s="196"/>
      <c r="BT188" s="196"/>
      <c r="BU188" s="196"/>
      <c r="BV188" s="195"/>
      <c r="BW188" s="195"/>
      <c r="BX188" s="195"/>
      <c r="BY188" s="195"/>
      <c r="BZ188" s="195"/>
      <c r="CA188" s="195"/>
      <c r="CB188" s="195"/>
      <c r="CC188" s="195"/>
      <c r="CD188" s="195"/>
      <c r="CE188" s="195"/>
      <c r="CF188" s="195"/>
      <c r="CG188" s="195"/>
      <c r="CH188" s="195"/>
      <c r="CI188" s="195"/>
      <c r="CJ188" s="195"/>
      <c r="CK188" s="195"/>
      <c r="CL188" s="332">
        <f>AP188*BF188</f>
        <v>0</v>
      </c>
      <c r="CM188" s="332"/>
      <c r="CN188" s="332"/>
      <c r="CO188" s="332"/>
      <c r="CP188" s="332"/>
      <c r="CQ188" s="332"/>
      <c r="CR188" s="332"/>
      <c r="CS188" s="332"/>
      <c r="CT188" s="332"/>
      <c r="CU188" s="332"/>
      <c r="CV188" s="332"/>
      <c r="CW188" s="332"/>
      <c r="CX188" s="332"/>
      <c r="CY188" s="332"/>
      <c r="CZ188" s="332"/>
      <c r="DA188" s="332"/>
    </row>
    <row r="189" spans="1:105" s="115" customFormat="1" ht="15" customHeight="1">
      <c r="A189" s="192"/>
      <c r="B189" s="192"/>
      <c r="C189" s="192"/>
      <c r="D189" s="192"/>
      <c r="E189" s="192"/>
      <c r="F189" s="192"/>
      <c r="G189" s="19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232"/>
      <c r="AL189" s="232"/>
      <c r="AM189" s="232"/>
      <c r="AN189" s="232"/>
      <c r="AO189" s="232"/>
      <c r="AP189" s="196"/>
      <c r="AQ189" s="196"/>
      <c r="AR189" s="196"/>
      <c r="AS189" s="196"/>
      <c r="AT189" s="196"/>
      <c r="AU189" s="196"/>
      <c r="AV189" s="196"/>
      <c r="AW189" s="196"/>
      <c r="AX189" s="196"/>
      <c r="AY189" s="196"/>
      <c r="AZ189" s="196"/>
      <c r="BA189" s="196"/>
      <c r="BB189" s="196"/>
      <c r="BC189" s="196"/>
      <c r="BD189" s="196"/>
      <c r="BE189" s="196"/>
      <c r="BF189" s="196"/>
      <c r="BG189" s="196"/>
      <c r="BH189" s="196"/>
      <c r="BI189" s="196"/>
      <c r="BJ189" s="196"/>
      <c r="BK189" s="196"/>
      <c r="BL189" s="196"/>
      <c r="BM189" s="196"/>
      <c r="BN189" s="196"/>
      <c r="BO189" s="196"/>
      <c r="BP189" s="196"/>
      <c r="BQ189" s="196"/>
      <c r="BR189" s="196"/>
      <c r="BS189" s="196"/>
      <c r="BT189" s="196"/>
      <c r="BU189" s="196"/>
      <c r="BV189" s="195"/>
      <c r="BW189" s="195"/>
      <c r="BX189" s="195"/>
      <c r="BY189" s="195"/>
      <c r="BZ189" s="195"/>
      <c r="CA189" s="195"/>
      <c r="CB189" s="195"/>
      <c r="CC189" s="195"/>
      <c r="CD189" s="195"/>
      <c r="CE189" s="195"/>
      <c r="CF189" s="195"/>
      <c r="CG189" s="195"/>
      <c r="CH189" s="195"/>
      <c r="CI189" s="195"/>
      <c r="CJ189" s="195"/>
      <c r="CK189" s="195"/>
      <c r="CL189" s="332">
        <f>AP189*BF189</f>
        <v>0</v>
      </c>
      <c r="CM189" s="332"/>
      <c r="CN189" s="332"/>
      <c r="CO189" s="332"/>
      <c r="CP189" s="332"/>
      <c r="CQ189" s="332"/>
      <c r="CR189" s="332"/>
      <c r="CS189" s="332"/>
      <c r="CT189" s="332"/>
      <c r="CU189" s="332"/>
      <c r="CV189" s="332"/>
      <c r="CW189" s="332"/>
      <c r="CX189" s="332"/>
      <c r="CY189" s="332"/>
      <c r="CZ189" s="332"/>
      <c r="DA189" s="332"/>
    </row>
    <row r="190" spans="1:105" s="115" customFormat="1" ht="15" customHeight="1">
      <c r="A190" s="192"/>
      <c r="B190" s="192"/>
      <c r="C190" s="192"/>
      <c r="D190" s="192"/>
      <c r="E190" s="192"/>
      <c r="F190" s="192"/>
      <c r="G190" s="192"/>
      <c r="H190" s="233" t="s">
        <v>336</v>
      </c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21"/>
      <c r="Z190" s="221"/>
      <c r="AA190" s="221"/>
      <c r="AB190" s="221"/>
      <c r="AC190" s="221"/>
      <c r="AD190" s="221"/>
      <c r="AE190" s="221"/>
      <c r="AF190" s="221"/>
      <c r="AG190" s="221"/>
      <c r="AH190" s="221"/>
      <c r="AI190" s="221"/>
      <c r="AJ190" s="221"/>
      <c r="AK190" s="221"/>
      <c r="AL190" s="221"/>
      <c r="AM190" s="221"/>
      <c r="AN190" s="221"/>
      <c r="AO190" s="222"/>
      <c r="AP190" s="195" t="s">
        <v>293</v>
      </c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 t="s">
        <v>293</v>
      </c>
      <c r="BG190" s="195"/>
      <c r="BH190" s="195"/>
      <c r="BI190" s="195"/>
      <c r="BJ190" s="195"/>
      <c r="BK190" s="195"/>
      <c r="BL190" s="195"/>
      <c r="BM190" s="195"/>
      <c r="BN190" s="195"/>
      <c r="BO190" s="195"/>
      <c r="BP190" s="195"/>
      <c r="BQ190" s="195"/>
      <c r="BR190" s="195"/>
      <c r="BS190" s="195"/>
      <c r="BT190" s="195"/>
      <c r="BU190" s="195"/>
      <c r="BV190" s="195" t="s">
        <v>293</v>
      </c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332">
        <f>CL167+CL172+CL178+CL184</f>
        <v>523398.26600999996</v>
      </c>
      <c r="CM190" s="332"/>
      <c r="CN190" s="332"/>
      <c r="CO190" s="332"/>
      <c r="CP190" s="332"/>
      <c r="CQ190" s="332"/>
      <c r="CR190" s="332"/>
      <c r="CS190" s="332"/>
      <c r="CT190" s="332"/>
      <c r="CU190" s="332"/>
      <c r="CV190" s="332"/>
      <c r="CW190" s="332"/>
      <c r="CX190" s="332"/>
      <c r="CY190" s="332"/>
      <c r="CZ190" s="332"/>
      <c r="DA190" s="332"/>
    </row>
    <row r="191" spans="1:105" s="109" customFormat="1" ht="75" customHeight="1"/>
    <row r="192" spans="1:105" s="151" customFormat="1" ht="14.25">
      <c r="A192" s="223" t="s">
        <v>417</v>
      </c>
      <c r="B192" s="223"/>
      <c r="C192" s="223"/>
      <c r="D192" s="223"/>
      <c r="E192" s="223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  <c r="AA192" s="223"/>
      <c r="AB192" s="223"/>
      <c r="AC192" s="223"/>
      <c r="AD192" s="223"/>
      <c r="AE192" s="223"/>
      <c r="AF192" s="223"/>
      <c r="AG192" s="223"/>
      <c r="AH192" s="223"/>
      <c r="AI192" s="223"/>
      <c r="AJ192" s="223"/>
      <c r="AK192" s="223"/>
      <c r="AL192" s="223"/>
      <c r="AM192" s="223"/>
      <c r="AN192" s="223"/>
      <c r="AO192" s="223"/>
      <c r="AP192" s="223"/>
      <c r="AQ192" s="223"/>
      <c r="AR192" s="223"/>
      <c r="AS192" s="223"/>
      <c r="AT192" s="223"/>
      <c r="AU192" s="223"/>
      <c r="AV192" s="223"/>
      <c r="AW192" s="223"/>
      <c r="AX192" s="223"/>
      <c r="AY192" s="223"/>
      <c r="AZ192" s="223"/>
      <c r="BA192" s="223"/>
      <c r="BB192" s="223"/>
      <c r="BC192" s="223"/>
      <c r="BD192" s="223"/>
      <c r="BE192" s="223"/>
      <c r="BF192" s="223"/>
      <c r="BG192" s="223"/>
      <c r="BH192" s="223"/>
      <c r="BI192" s="223"/>
      <c r="BJ192" s="223"/>
      <c r="BK192" s="223"/>
      <c r="BL192" s="223"/>
      <c r="BM192" s="223"/>
      <c r="BN192" s="223"/>
      <c r="BO192" s="223"/>
      <c r="BP192" s="223"/>
      <c r="BQ192" s="223"/>
      <c r="BR192" s="223"/>
      <c r="BS192" s="223"/>
      <c r="BT192" s="223"/>
      <c r="BU192" s="223"/>
      <c r="BV192" s="223"/>
      <c r="BW192" s="223"/>
      <c r="BX192" s="223"/>
      <c r="BY192" s="223"/>
      <c r="BZ192" s="223"/>
      <c r="CA192" s="223"/>
      <c r="CB192" s="223"/>
      <c r="CC192" s="223"/>
      <c r="CD192" s="223"/>
      <c r="CE192" s="223"/>
      <c r="CF192" s="223"/>
      <c r="CG192" s="223"/>
      <c r="CH192" s="223"/>
      <c r="CI192" s="223"/>
      <c r="CJ192" s="223"/>
      <c r="CK192" s="223"/>
      <c r="CL192" s="223"/>
      <c r="CM192" s="223"/>
      <c r="CN192" s="223"/>
      <c r="CO192" s="223"/>
      <c r="CP192" s="223"/>
      <c r="CQ192" s="223"/>
      <c r="CR192" s="223"/>
      <c r="CS192" s="223"/>
      <c r="CT192" s="223"/>
      <c r="CU192" s="223"/>
      <c r="CV192" s="223"/>
      <c r="CW192" s="223"/>
      <c r="CX192" s="223"/>
      <c r="CY192" s="223"/>
      <c r="CZ192" s="223"/>
      <c r="DA192" s="223"/>
    </row>
    <row r="193" spans="1:105" s="109" customFormat="1" ht="10.5" customHeight="1"/>
    <row r="194" spans="1:105" s="153" customFormat="1" ht="45" customHeight="1">
      <c r="A194" s="201" t="s">
        <v>329</v>
      </c>
      <c r="B194" s="202"/>
      <c r="C194" s="202"/>
      <c r="D194" s="202"/>
      <c r="E194" s="202"/>
      <c r="F194" s="202"/>
      <c r="G194" s="203"/>
      <c r="H194" s="201" t="s">
        <v>11</v>
      </c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3"/>
      <c r="BD194" s="201" t="s">
        <v>418</v>
      </c>
      <c r="BE194" s="202"/>
      <c r="BF194" s="202"/>
      <c r="BG194" s="202"/>
      <c r="BH194" s="202"/>
      <c r="BI194" s="202"/>
      <c r="BJ194" s="202"/>
      <c r="BK194" s="202"/>
      <c r="BL194" s="202"/>
      <c r="BM194" s="202"/>
      <c r="BN194" s="202"/>
      <c r="BO194" s="202"/>
      <c r="BP194" s="202"/>
      <c r="BQ194" s="202"/>
      <c r="BR194" s="202"/>
      <c r="BS194" s="203"/>
      <c r="BT194" s="201" t="s">
        <v>419</v>
      </c>
      <c r="BU194" s="202"/>
      <c r="BV194" s="202"/>
      <c r="BW194" s="202"/>
      <c r="BX194" s="202"/>
      <c r="BY194" s="202"/>
      <c r="BZ194" s="202"/>
      <c r="CA194" s="202"/>
      <c r="CB194" s="202"/>
      <c r="CC194" s="202"/>
      <c r="CD194" s="202"/>
      <c r="CE194" s="202"/>
      <c r="CF194" s="202"/>
      <c r="CG194" s="202"/>
      <c r="CH194" s="202"/>
      <c r="CI194" s="203"/>
      <c r="CJ194" s="201" t="s">
        <v>420</v>
      </c>
      <c r="CK194" s="202"/>
      <c r="CL194" s="202"/>
      <c r="CM194" s="202"/>
      <c r="CN194" s="202"/>
      <c r="CO194" s="202"/>
      <c r="CP194" s="202"/>
      <c r="CQ194" s="202"/>
      <c r="CR194" s="202"/>
      <c r="CS194" s="202"/>
      <c r="CT194" s="202"/>
      <c r="CU194" s="202"/>
      <c r="CV194" s="202"/>
      <c r="CW194" s="202"/>
      <c r="CX194" s="202"/>
      <c r="CY194" s="202"/>
      <c r="CZ194" s="202"/>
      <c r="DA194" s="203"/>
    </row>
    <row r="195" spans="1:105" s="114" customFormat="1">
      <c r="A195" s="204">
        <v>1</v>
      </c>
      <c r="B195" s="204"/>
      <c r="C195" s="204"/>
      <c r="D195" s="204"/>
      <c r="E195" s="204"/>
      <c r="F195" s="204"/>
      <c r="G195" s="204"/>
      <c r="H195" s="204">
        <v>2</v>
      </c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>
        <v>4</v>
      </c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>
        <v>5</v>
      </c>
      <c r="BU195" s="204"/>
      <c r="BV195" s="204"/>
      <c r="BW195" s="204"/>
      <c r="BX195" s="204"/>
      <c r="BY195" s="204"/>
      <c r="BZ195" s="204"/>
      <c r="CA195" s="204"/>
      <c r="CB195" s="204"/>
      <c r="CC195" s="204"/>
      <c r="CD195" s="204"/>
      <c r="CE195" s="204"/>
      <c r="CF195" s="204"/>
      <c r="CG195" s="204"/>
      <c r="CH195" s="204"/>
      <c r="CI195" s="204"/>
      <c r="CJ195" s="204">
        <v>6</v>
      </c>
      <c r="CK195" s="204"/>
      <c r="CL195" s="204"/>
      <c r="CM195" s="204"/>
      <c r="CN195" s="204"/>
      <c r="CO195" s="204"/>
      <c r="CP195" s="204"/>
      <c r="CQ195" s="204"/>
      <c r="CR195" s="204"/>
      <c r="CS195" s="204"/>
      <c r="CT195" s="204"/>
      <c r="CU195" s="204"/>
      <c r="CV195" s="204"/>
      <c r="CW195" s="204"/>
      <c r="CX195" s="204"/>
      <c r="CY195" s="204"/>
      <c r="CZ195" s="204"/>
      <c r="DA195" s="204"/>
    </row>
    <row r="196" spans="1:105" s="115" customFormat="1" ht="15" customHeight="1">
      <c r="A196" s="192"/>
      <c r="B196" s="192"/>
      <c r="C196" s="192"/>
      <c r="D196" s="192"/>
      <c r="E196" s="192"/>
      <c r="F196" s="192"/>
      <c r="G196" s="192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3"/>
      <c r="BD196" s="195"/>
      <c r="BE196" s="195"/>
      <c r="BF196" s="195"/>
      <c r="BG196" s="195"/>
      <c r="BH196" s="195"/>
      <c r="BI196" s="195"/>
      <c r="BJ196" s="195"/>
      <c r="BK196" s="195"/>
      <c r="BL196" s="195"/>
      <c r="BM196" s="195"/>
      <c r="BN196" s="195"/>
      <c r="BO196" s="195"/>
      <c r="BP196" s="195"/>
      <c r="BQ196" s="195"/>
      <c r="BR196" s="195"/>
      <c r="BS196" s="195"/>
      <c r="BT196" s="195"/>
      <c r="BU196" s="195"/>
      <c r="BV196" s="195"/>
      <c r="BW196" s="195"/>
      <c r="BX196" s="195"/>
      <c r="BY196" s="195"/>
      <c r="BZ196" s="195"/>
      <c r="CA196" s="195"/>
      <c r="CB196" s="195"/>
      <c r="CC196" s="195"/>
      <c r="CD196" s="195"/>
      <c r="CE196" s="195"/>
      <c r="CF196" s="195"/>
      <c r="CG196" s="195"/>
      <c r="CH196" s="195"/>
      <c r="CI196" s="195"/>
      <c r="CJ196" s="195"/>
      <c r="CK196" s="195"/>
      <c r="CL196" s="195"/>
      <c r="CM196" s="195"/>
      <c r="CN196" s="195"/>
      <c r="CO196" s="195"/>
      <c r="CP196" s="195"/>
      <c r="CQ196" s="195"/>
      <c r="CR196" s="195"/>
      <c r="CS196" s="195"/>
      <c r="CT196" s="195"/>
      <c r="CU196" s="195"/>
      <c r="CV196" s="195"/>
      <c r="CW196" s="195"/>
      <c r="CX196" s="195"/>
      <c r="CY196" s="195"/>
      <c r="CZ196" s="195"/>
      <c r="DA196" s="195"/>
    </row>
    <row r="197" spans="1:105" s="115" customFormat="1" ht="15" customHeight="1">
      <c r="A197" s="192"/>
      <c r="B197" s="192"/>
      <c r="C197" s="192"/>
      <c r="D197" s="192"/>
      <c r="E197" s="192"/>
      <c r="F197" s="192"/>
      <c r="G197" s="192"/>
      <c r="H197" s="221" t="s">
        <v>336</v>
      </c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21"/>
      <c r="Z197" s="221"/>
      <c r="AA197" s="221"/>
      <c r="AB197" s="221"/>
      <c r="AC197" s="221"/>
      <c r="AD197" s="221"/>
      <c r="AE197" s="221"/>
      <c r="AF197" s="221"/>
      <c r="AG197" s="221"/>
      <c r="AH197" s="221"/>
      <c r="AI197" s="221"/>
      <c r="AJ197" s="221"/>
      <c r="AK197" s="221"/>
      <c r="AL197" s="221"/>
      <c r="AM197" s="221"/>
      <c r="AN197" s="221"/>
      <c r="AO197" s="221"/>
      <c r="AP197" s="221"/>
      <c r="AQ197" s="221"/>
      <c r="AR197" s="221"/>
      <c r="AS197" s="221"/>
      <c r="AT197" s="221"/>
      <c r="AU197" s="221"/>
      <c r="AV197" s="221"/>
      <c r="AW197" s="221"/>
      <c r="AX197" s="221"/>
      <c r="AY197" s="221"/>
      <c r="AZ197" s="221"/>
      <c r="BA197" s="221"/>
      <c r="BB197" s="221"/>
      <c r="BC197" s="222"/>
      <c r="BD197" s="195" t="s">
        <v>293</v>
      </c>
      <c r="BE197" s="195"/>
      <c r="BF197" s="195"/>
      <c r="BG197" s="195"/>
      <c r="BH197" s="195"/>
      <c r="BI197" s="195"/>
      <c r="BJ197" s="195"/>
      <c r="BK197" s="195"/>
      <c r="BL197" s="195"/>
      <c r="BM197" s="195"/>
      <c r="BN197" s="195"/>
      <c r="BO197" s="195"/>
      <c r="BP197" s="195"/>
      <c r="BQ197" s="195"/>
      <c r="BR197" s="195"/>
      <c r="BS197" s="195"/>
      <c r="BT197" s="195" t="s">
        <v>293</v>
      </c>
      <c r="BU197" s="195"/>
      <c r="BV197" s="195"/>
      <c r="BW197" s="195"/>
      <c r="BX197" s="195"/>
      <c r="BY197" s="195"/>
      <c r="BZ197" s="195"/>
      <c r="CA197" s="195"/>
      <c r="CB197" s="195"/>
      <c r="CC197" s="195"/>
      <c r="CD197" s="195"/>
      <c r="CE197" s="195"/>
      <c r="CF197" s="195"/>
      <c r="CG197" s="195"/>
      <c r="CH197" s="195"/>
      <c r="CI197" s="195"/>
      <c r="CJ197" s="195" t="s">
        <v>293</v>
      </c>
      <c r="CK197" s="195"/>
      <c r="CL197" s="195"/>
      <c r="CM197" s="195"/>
      <c r="CN197" s="195"/>
      <c r="CO197" s="195"/>
      <c r="CP197" s="195"/>
      <c r="CQ197" s="195"/>
      <c r="CR197" s="195"/>
      <c r="CS197" s="195"/>
      <c r="CT197" s="195"/>
      <c r="CU197" s="195"/>
      <c r="CV197" s="195"/>
      <c r="CW197" s="195"/>
      <c r="CX197" s="195"/>
      <c r="CY197" s="195"/>
      <c r="CZ197" s="195"/>
      <c r="DA197" s="195"/>
    </row>
    <row r="198" spans="1:105" s="109" customFormat="1" ht="12" customHeight="1"/>
    <row r="199" spans="1:105" s="151" customFormat="1" ht="14.25">
      <c r="A199" s="223" t="s">
        <v>421</v>
      </c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  <c r="AA199" s="223"/>
      <c r="AB199" s="223"/>
      <c r="AC199" s="223"/>
      <c r="AD199" s="223"/>
      <c r="AE199" s="223"/>
      <c r="AF199" s="223"/>
      <c r="AG199" s="223"/>
      <c r="AH199" s="223"/>
      <c r="AI199" s="223"/>
      <c r="AJ199" s="223"/>
      <c r="AK199" s="223"/>
      <c r="AL199" s="223"/>
      <c r="AM199" s="223"/>
      <c r="AN199" s="223"/>
      <c r="AO199" s="223"/>
      <c r="AP199" s="223"/>
      <c r="AQ199" s="223"/>
      <c r="AR199" s="223"/>
      <c r="AS199" s="223"/>
      <c r="AT199" s="223"/>
      <c r="AU199" s="223"/>
      <c r="AV199" s="223"/>
      <c r="AW199" s="223"/>
      <c r="AX199" s="223"/>
      <c r="AY199" s="223"/>
      <c r="AZ199" s="223"/>
      <c r="BA199" s="223"/>
      <c r="BB199" s="223"/>
      <c r="BC199" s="223"/>
      <c r="BD199" s="223"/>
      <c r="BE199" s="223"/>
      <c r="BF199" s="223"/>
      <c r="BG199" s="223"/>
      <c r="BH199" s="223"/>
      <c r="BI199" s="223"/>
      <c r="BJ199" s="223"/>
      <c r="BK199" s="223"/>
      <c r="BL199" s="223"/>
      <c r="BM199" s="223"/>
      <c r="BN199" s="223"/>
      <c r="BO199" s="223"/>
      <c r="BP199" s="223"/>
      <c r="BQ199" s="223"/>
      <c r="BR199" s="223"/>
      <c r="BS199" s="223"/>
      <c r="BT199" s="223"/>
      <c r="BU199" s="223"/>
      <c r="BV199" s="223"/>
      <c r="BW199" s="223"/>
      <c r="BX199" s="223"/>
      <c r="BY199" s="223"/>
      <c r="BZ199" s="223"/>
      <c r="CA199" s="223"/>
      <c r="CB199" s="223"/>
      <c r="CC199" s="223"/>
      <c r="CD199" s="223"/>
      <c r="CE199" s="223"/>
      <c r="CF199" s="223"/>
      <c r="CG199" s="223"/>
      <c r="CH199" s="223"/>
      <c r="CI199" s="223"/>
      <c r="CJ199" s="223"/>
      <c r="CK199" s="223"/>
      <c r="CL199" s="223"/>
      <c r="CM199" s="223"/>
      <c r="CN199" s="223"/>
      <c r="CO199" s="223"/>
      <c r="CP199" s="223"/>
      <c r="CQ199" s="223"/>
      <c r="CR199" s="223"/>
      <c r="CS199" s="223"/>
      <c r="CT199" s="223"/>
      <c r="CU199" s="223"/>
      <c r="CV199" s="223"/>
      <c r="CW199" s="223"/>
      <c r="CX199" s="223"/>
      <c r="CY199" s="223"/>
      <c r="CZ199" s="223"/>
      <c r="DA199" s="223"/>
    </row>
    <row r="200" spans="1:105" s="109" customFormat="1" ht="10.5" customHeight="1"/>
    <row r="201" spans="1:105" s="153" customFormat="1" ht="45" customHeight="1">
      <c r="A201" s="201" t="s">
        <v>329</v>
      </c>
      <c r="B201" s="202"/>
      <c r="C201" s="202"/>
      <c r="D201" s="202"/>
      <c r="E201" s="202"/>
      <c r="F201" s="202"/>
      <c r="G201" s="203"/>
      <c r="H201" s="201" t="s">
        <v>385</v>
      </c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/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3"/>
      <c r="BD201" s="201" t="s">
        <v>422</v>
      </c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2"/>
      <c r="BQ201" s="202"/>
      <c r="BR201" s="202"/>
      <c r="BS201" s="203"/>
      <c r="BT201" s="201" t="s">
        <v>423</v>
      </c>
      <c r="BU201" s="202"/>
      <c r="BV201" s="202"/>
      <c r="BW201" s="202"/>
      <c r="BX201" s="202"/>
      <c r="BY201" s="202"/>
      <c r="BZ201" s="202"/>
      <c r="CA201" s="202"/>
      <c r="CB201" s="202"/>
      <c r="CC201" s="202"/>
      <c r="CD201" s="202"/>
      <c r="CE201" s="202"/>
      <c r="CF201" s="202"/>
      <c r="CG201" s="202"/>
      <c r="CH201" s="202"/>
      <c r="CI201" s="203"/>
      <c r="CJ201" s="201" t="s">
        <v>424</v>
      </c>
      <c r="CK201" s="202"/>
      <c r="CL201" s="202"/>
      <c r="CM201" s="202"/>
      <c r="CN201" s="202"/>
      <c r="CO201" s="202"/>
      <c r="CP201" s="202"/>
      <c r="CQ201" s="202"/>
      <c r="CR201" s="202"/>
      <c r="CS201" s="202"/>
      <c r="CT201" s="202"/>
      <c r="CU201" s="202"/>
      <c r="CV201" s="202"/>
      <c r="CW201" s="202"/>
      <c r="CX201" s="202"/>
      <c r="CY201" s="202"/>
      <c r="CZ201" s="202"/>
      <c r="DA201" s="203"/>
    </row>
    <row r="202" spans="1:105" s="114" customFormat="1">
      <c r="A202" s="204">
        <v>1</v>
      </c>
      <c r="B202" s="204"/>
      <c r="C202" s="204"/>
      <c r="D202" s="204"/>
      <c r="E202" s="204"/>
      <c r="F202" s="204"/>
      <c r="G202" s="204"/>
      <c r="H202" s="204">
        <v>2</v>
      </c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>
        <v>3</v>
      </c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>
        <v>4</v>
      </c>
      <c r="BU202" s="204"/>
      <c r="BV202" s="204"/>
      <c r="BW202" s="204"/>
      <c r="BX202" s="204"/>
      <c r="BY202" s="204"/>
      <c r="BZ202" s="204"/>
      <c r="CA202" s="204"/>
      <c r="CB202" s="204"/>
      <c r="CC202" s="204"/>
      <c r="CD202" s="204"/>
      <c r="CE202" s="204"/>
      <c r="CF202" s="204"/>
      <c r="CG202" s="204"/>
      <c r="CH202" s="204"/>
      <c r="CI202" s="204"/>
      <c r="CJ202" s="204">
        <v>5</v>
      </c>
      <c r="CK202" s="204"/>
      <c r="CL202" s="204"/>
      <c r="CM202" s="204"/>
      <c r="CN202" s="204"/>
      <c r="CO202" s="204"/>
      <c r="CP202" s="204"/>
      <c r="CQ202" s="204"/>
      <c r="CR202" s="204"/>
      <c r="CS202" s="204"/>
      <c r="CT202" s="204"/>
      <c r="CU202" s="204"/>
      <c r="CV202" s="204"/>
      <c r="CW202" s="204"/>
      <c r="CX202" s="204"/>
      <c r="CY202" s="204"/>
      <c r="CZ202" s="204"/>
      <c r="DA202" s="204"/>
    </row>
    <row r="203" spans="1:105" s="115" customFormat="1" ht="26.25" customHeight="1">
      <c r="A203" s="192" t="s">
        <v>141</v>
      </c>
      <c r="B203" s="192"/>
      <c r="C203" s="192"/>
      <c r="D203" s="192"/>
      <c r="E203" s="192"/>
      <c r="F203" s="192"/>
      <c r="G203" s="192"/>
      <c r="H203" s="228" t="s">
        <v>452</v>
      </c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28"/>
      <c r="Y203" s="228"/>
      <c r="Z203" s="228"/>
      <c r="AA203" s="228"/>
      <c r="AB203" s="228"/>
      <c r="AC203" s="228"/>
      <c r="AD203" s="228"/>
      <c r="AE203" s="228"/>
      <c r="AF203" s="228"/>
      <c r="AG203" s="228"/>
      <c r="AH203" s="228"/>
      <c r="AI203" s="228"/>
      <c r="AJ203" s="228"/>
      <c r="AK203" s="228"/>
      <c r="AL203" s="228"/>
      <c r="AM203" s="228"/>
      <c r="AN203" s="228"/>
      <c r="AO203" s="228"/>
      <c r="AP203" s="228"/>
      <c r="AQ203" s="228"/>
      <c r="AR203" s="228"/>
      <c r="AS203" s="228"/>
      <c r="AT203" s="228"/>
      <c r="AU203" s="228"/>
      <c r="AV203" s="228"/>
      <c r="AW203" s="228"/>
      <c r="AX203" s="228"/>
      <c r="AY203" s="228"/>
      <c r="AZ203" s="228"/>
      <c r="BA203" s="228"/>
      <c r="BB203" s="228"/>
      <c r="BC203" s="228"/>
      <c r="BD203" s="229"/>
      <c r="BE203" s="229"/>
      <c r="BF203" s="229"/>
      <c r="BG203" s="229"/>
      <c r="BH203" s="229"/>
      <c r="BI203" s="229"/>
      <c r="BJ203" s="229"/>
      <c r="BK203" s="229"/>
      <c r="BL203" s="229"/>
      <c r="BM203" s="229"/>
      <c r="BN203" s="229"/>
      <c r="BO203" s="229"/>
      <c r="BP203" s="229"/>
      <c r="BQ203" s="229"/>
      <c r="BR203" s="229"/>
      <c r="BS203" s="229"/>
      <c r="BT203" s="229"/>
      <c r="BU203" s="229"/>
      <c r="BV203" s="229"/>
      <c r="BW203" s="229"/>
      <c r="BX203" s="229"/>
      <c r="BY203" s="229"/>
      <c r="BZ203" s="229"/>
      <c r="CA203" s="229"/>
      <c r="CB203" s="229"/>
      <c r="CC203" s="229"/>
      <c r="CD203" s="229"/>
      <c r="CE203" s="229"/>
      <c r="CF203" s="229"/>
      <c r="CG203" s="229"/>
      <c r="CH203" s="229"/>
      <c r="CI203" s="229"/>
      <c r="CJ203" s="230"/>
      <c r="CK203" s="230"/>
      <c r="CL203" s="230"/>
      <c r="CM203" s="230"/>
      <c r="CN203" s="230"/>
      <c r="CO203" s="230"/>
      <c r="CP203" s="230"/>
      <c r="CQ203" s="230"/>
      <c r="CR203" s="230"/>
      <c r="CS203" s="230"/>
      <c r="CT203" s="230"/>
      <c r="CU203" s="230"/>
      <c r="CV203" s="230"/>
      <c r="CW203" s="230"/>
      <c r="CX203" s="230"/>
      <c r="CY203" s="230"/>
      <c r="CZ203" s="230"/>
      <c r="DA203" s="230"/>
    </row>
    <row r="204" spans="1:105" s="115" customFormat="1" ht="15" customHeight="1">
      <c r="A204" s="192"/>
      <c r="B204" s="192"/>
      <c r="C204" s="192"/>
      <c r="D204" s="192"/>
      <c r="E204" s="192"/>
      <c r="F204" s="192"/>
      <c r="G204" s="192"/>
      <c r="H204" s="232" t="s">
        <v>453</v>
      </c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  <c r="W204" s="232"/>
      <c r="X204" s="232"/>
      <c r="Y204" s="232"/>
      <c r="Z204" s="232"/>
      <c r="AA204" s="232"/>
      <c r="AB204" s="232"/>
      <c r="AC204" s="232"/>
      <c r="AD204" s="232"/>
      <c r="AE204" s="232"/>
      <c r="AF204" s="232"/>
      <c r="AG204" s="232"/>
      <c r="AH204" s="232"/>
      <c r="AI204" s="232"/>
      <c r="AJ204" s="232"/>
      <c r="AK204" s="232"/>
      <c r="AL204" s="232"/>
      <c r="AM204" s="232"/>
      <c r="AN204" s="232"/>
      <c r="AO204" s="232"/>
      <c r="AP204" s="232"/>
      <c r="AQ204" s="232"/>
      <c r="AR204" s="232"/>
      <c r="AS204" s="232"/>
      <c r="AT204" s="232"/>
      <c r="AU204" s="232"/>
      <c r="AV204" s="232"/>
      <c r="AW204" s="232"/>
      <c r="AX204" s="232"/>
      <c r="AY204" s="232"/>
      <c r="AZ204" s="232"/>
      <c r="BA204" s="232"/>
      <c r="BB204" s="232"/>
      <c r="BC204" s="232"/>
      <c r="BD204" s="195"/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7"/>
      <c r="CK204" s="197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</row>
    <row r="205" spans="1:105" s="115" customFormat="1" ht="24" customHeight="1">
      <c r="A205" s="192"/>
      <c r="B205" s="192"/>
      <c r="C205" s="192"/>
      <c r="D205" s="192"/>
      <c r="E205" s="192"/>
      <c r="F205" s="192"/>
      <c r="G205" s="192"/>
      <c r="H205" s="232" t="s">
        <v>454</v>
      </c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2"/>
      <c r="AF205" s="232"/>
      <c r="AG205" s="232"/>
      <c r="AH205" s="232"/>
      <c r="AI205" s="232"/>
      <c r="AJ205" s="232"/>
      <c r="AK205" s="232"/>
      <c r="AL205" s="232"/>
      <c r="AM205" s="232"/>
      <c r="AN205" s="232"/>
      <c r="AO205" s="232"/>
      <c r="AP205" s="232"/>
      <c r="AQ205" s="232"/>
      <c r="AR205" s="232"/>
      <c r="AS205" s="232"/>
      <c r="AT205" s="232"/>
      <c r="AU205" s="232"/>
      <c r="AV205" s="232"/>
      <c r="AW205" s="232"/>
      <c r="AX205" s="232"/>
      <c r="AY205" s="232"/>
      <c r="AZ205" s="232"/>
      <c r="BA205" s="232"/>
      <c r="BB205" s="232"/>
      <c r="BC205" s="232"/>
      <c r="BD205" s="195">
        <v>1</v>
      </c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>
        <v>12</v>
      </c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  <c r="CH205" s="195"/>
      <c r="CI205" s="195"/>
      <c r="CJ205" s="197">
        <v>20000</v>
      </c>
      <c r="CK205" s="197"/>
      <c r="CL205" s="197"/>
      <c r="CM205" s="197"/>
      <c r="CN205" s="197"/>
      <c r="CO205" s="197"/>
      <c r="CP205" s="197"/>
      <c r="CQ205" s="197"/>
      <c r="CR205" s="197"/>
      <c r="CS205" s="197"/>
      <c r="CT205" s="197"/>
      <c r="CU205" s="197"/>
      <c r="CV205" s="197"/>
      <c r="CW205" s="197"/>
      <c r="CX205" s="197"/>
      <c r="CY205" s="197"/>
      <c r="CZ205" s="197"/>
      <c r="DA205" s="197"/>
    </row>
    <row r="206" spans="1:105" s="115" customFormat="1" ht="15" customHeight="1">
      <c r="A206" s="224"/>
      <c r="B206" s="224"/>
      <c r="C206" s="224"/>
      <c r="D206" s="224"/>
      <c r="E206" s="224"/>
      <c r="F206" s="224"/>
      <c r="G206" s="224"/>
      <c r="H206" s="225" t="s">
        <v>455</v>
      </c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  <c r="U206" s="225"/>
      <c r="V206" s="225"/>
      <c r="W206" s="225"/>
      <c r="X206" s="225"/>
      <c r="Y206" s="225"/>
      <c r="Z206" s="225"/>
      <c r="AA206" s="225"/>
      <c r="AB206" s="225"/>
      <c r="AC206" s="225"/>
      <c r="AD206" s="225"/>
      <c r="AE206" s="225"/>
      <c r="AF206" s="225"/>
      <c r="AG206" s="225"/>
      <c r="AH206" s="225"/>
      <c r="AI206" s="225"/>
      <c r="AJ206" s="225"/>
      <c r="AK206" s="225"/>
      <c r="AL206" s="225"/>
      <c r="AM206" s="225"/>
      <c r="AN206" s="225"/>
      <c r="AO206" s="225"/>
      <c r="AP206" s="225"/>
      <c r="AQ206" s="225"/>
      <c r="AR206" s="225"/>
      <c r="AS206" s="225"/>
      <c r="AT206" s="225"/>
      <c r="AU206" s="225"/>
      <c r="AV206" s="225"/>
      <c r="AW206" s="225"/>
      <c r="AX206" s="225"/>
      <c r="AY206" s="225"/>
      <c r="AZ206" s="225"/>
      <c r="BA206" s="225"/>
      <c r="BB206" s="225"/>
      <c r="BC206" s="225"/>
      <c r="BD206" s="226"/>
      <c r="BE206" s="226"/>
      <c r="BF206" s="226"/>
      <c r="BG206" s="226"/>
      <c r="BH206" s="226"/>
      <c r="BI206" s="226"/>
      <c r="BJ206" s="226"/>
      <c r="BK206" s="226"/>
      <c r="BL206" s="226"/>
      <c r="BM206" s="226"/>
      <c r="BN206" s="226"/>
      <c r="BO206" s="226"/>
      <c r="BP206" s="226"/>
      <c r="BQ206" s="226"/>
      <c r="BR206" s="226"/>
      <c r="BS206" s="226"/>
      <c r="BT206" s="226"/>
      <c r="BU206" s="226"/>
      <c r="BV206" s="226"/>
      <c r="BW206" s="226"/>
      <c r="BX206" s="226"/>
      <c r="BY206" s="226"/>
      <c r="BZ206" s="226"/>
      <c r="CA206" s="226"/>
      <c r="CB206" s="226"/>
      <c r="CC206" s="226"/>
      <c r="CD206" s="226"/>
      <c r="CE206" s="226"/>
      <c r="CF206" s="226"/>
      <c r="CG206" s="226"/>
      <c r="CH206" s="226"/>
      <c r="CI206" s="226"/>
      <c r="CJ206" s="227"/>
      <c r="CK206" s="227"/>
      <c r="CL206" s="227"/>
      <c r="CM206" s="227"/>
      <c r="CN206" s="227"/>
      <c r="CO206" s="227"/>
      <c r="CP206" s="227"/>
      <c r="CQ206" s="227"/>
      <c r="CR206" s="227"/>
      <c r="CS206" s="227"/>
      <c r="CT206" s="227"/>
      <c r="CU206" s="227"/>
      <c r="CV206" s="227"/>
      <c r="CW206" s="227"/>
      <c r="CX206" s="227"/>
      <c r="CY206" s="227"/>
      <c r="CZ206" s="227"/>
      <c r="DA206" s="227"/>
    </row>
    <row r="207" spans="1:105" s="115" customFormat="1" ht="24.75" customHeight="1">
      <c r="A207" s="224"/>
      <c r="B207" s="224"/>
      <c r="C207" s="224"/>
      <c r="D207" s="224"/>
      <c r="E207" s="224"/>
      <c r="F207" s="224"/>
      <c r="G207" s="224"/>
      <c r="H207" s="225" t="s">
        <v>456</v>
      </c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25"/>
      <c r="W207" s="225"/>
      <c r="X207" s="225"/>
      <c r="Y207" s="225"/>
      <c r="Z207" s="225"/>
      <c r="AA207" s="225"/>
      <c r="AB207" s="225"/>
      <c r="AC207" s="225"/>
      <c r="AD207" s="225"/>
      <c r="AE207" s="225"/>
      <c r="AF207" s="225"/>
      <c r="AG207" s="225"/>
      <c r="AH207" s="225"/>
      <c r="AI207" s="225"/>
      <c r="AJ207" s="225"/>
      <c r="AK207" s="225"/>
      <c r="AL207" s="225"/>
      <c r="AM207" s="225"/>
      <c r="AN207" s="225"/>
      <c r="AO207" s="225"/>
      <c r="AP207" s="225"/>
      <c r="AQ207" s="225"/>
      <c r="AR207" s="225"/>
      <c r="AS207" s="225"/>
      <c r="AT207" s="225"/>
      <c r="AU207" s="225"/>
      <c r="AV207" s="225"/>
      <c r="AW207" s="225"/>
      <c r="AX207" s="225"/>
      <c r="AY207" s="225"/>
      <c r="AZ207" s="225"/>
      <c r="BA207" s="225"/>
      <c r="BB207" s="225"/>
      <c r="BC207" s="225"/>
      <c r="BD207" s="226"/>
      <c r="BE207" s="226"/>
      <c r="BF207" s="226"/>
      <c r="BG207" s="226"/>
      <c r="BH207" s="226"/>
      <c r="BI207" s="226"/>
      <c r="BJ207" s="226"/>
      <c r="BK207" s="226"/>
      <c r="BL207" s="226"/>
      <c r="BM207" s="226"/>
      <c r="BN207" s="226"/>
      <c r="BO207" s="226"/>
      <c r="BP207" s="226"/>
      <c r="BQ207" s="226"/>
      <c r="BR207" s="226"/>
      <c r="BS207" s="226"/>
      <c r="BT207" s="226"/>
      <c r="BU207" s="226"/>
      <c r="BV207" s="226"/>
      <c r="BW207" s="226"/>
      <c r="BX207" s="226"/>
      <c r="BY207" s="226"/>
      <c r="BZ207" s="226"/>
      <c r="CA207" s="226"/>
      <c r="CB207" s="226"/>
      <c r="CC207" s="226"/>
      <c r="CD207" s="226"/>
      <c r="CE207" s="226"/>
      <c r="CF207" s="226"/>
      <c r="CG207" s="226"/>
      <c r="CH207" s="226"/>
      <c r="CI207" s="226"/>
      <c r="CJ207" s="227"/>
      <c r="CK207" s="227"/>
      <c r="CL207" s="227"/>
      <c r="CM207" s="227"/>
      <c r="CN207" s="227"/>
      <c r="CO207" s="227"/>
      <c r="CP207" s="227"/>
      <c r="CQ207" s="227"/>
      <c r="CR207" s="227"/>
      <c r="CS207" s="227"/>
      <c r="CT207" s="227"/>
      <c r="CU207" s="227"/>
      <c r="CV207" s="227"/>
      <c r="CW207" s="227"/>
      <c r="CX207" s="227"/>
      <c r="CY207" s="227"/>
      <c r="CZ207" s="227"/>
      <c r="DA207" s="227"/>
    </row>
    <row r="208" spans="1:105" s="115" customFormat="1" ht="24.75" customHeight="1">
      <c r="A208" s="224" t="s">
        <v>116</v>
      </c>
      <c r="B208" s="224"/>
      <c r="C208" s="224"/>
      <c r="D208" s="224"/>
      <c r="E208" s="224"/>
      <c r="F208" s="224"/>
      <c r="G208" s="224"/>
      <c r="H208" s="231" t="s">
        <v>457</v>
      </c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  <c r="AA208" s="231"/>
      <c r="AB208" s="231"/>
      <c r="AC208" s="231"/>
      <c r="AD208" s="231"/>
      <c r="AE208" s="231"/>
      <c r="AF208" s="231"/>
      <c r="AG208" s="231"/>
      <c r="AH208" s="231"/>
      <c r="AI208" s="231"/>
      <c r="AJ208" s="231"/>
      <c r="AK208" s="231"/>
      <c r="AL208" s="231"/>
      <c r="AM208" s="231"/>
      <c r="AN208" s="231"/>
      <c r="AO208" s="231"/>
      <c r="AP208" s="231"/>
      <c r="AQ208" s="231"/>
      <c r="AR208" s="231"/>
      <c r="AS208" s="231"/>
      <c r="AT208" s="231"/>
      <c r="AU208" s="231"/>
      <c r="AV208" s="231"/>
      <c r="AW208" s="231"/>
      <c r="AX208" s="231"/>
      <c r="AY208" s="231"/>
      <c r="AZ208" s="231"/>
      <c r="BA208" s="231"/>
      <c r="BB208" s="231"/>
      <c r="BC208" s="231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/>
      <c r="BU208" s="229"/>
      <c r="BV208" s="229"/>
      <c r="BW208" s="229"/>
      <c r="BX208" s="229"/>
      <c r="BY208" s="229"/>
      <c r="BZ208" s="229"/>
      <c r="CA208" s="229"/>
      <c r="CB208" s="229"/>
      <c r="CC208" s="229"/>
      <c r="CD208" s="229"/>
      <c r="CE208" s="229"/>
      <c r="CF208" s="229"/>
      <c r="CG208" s="229"/>
      <c r="CH208" s="229"/>
      <c r="CI208" s="229"/>
      <c r="CJ208" s="339"/>
      <c r="CK208" s="339"/>
      <c r="CL208" s="339"/>
      <c r="CM208" s="339"/>
      <c r="CN208" s="339"/>
      <c r="CO208" s="339"/>
      <c r="CP208" s="339"/>
      <c r="CQ208" s="339"/>
      <c r="CR208" s="339"/>
      <c r="CS208" s="339"/>
      <c r="CT208" s="339"/>
      <c r="CU208" s="339"/>
      <c r="CV208" s="339"/>
      <c r="CW208" s="339"/>
      <c r="CX208" s="339"/>
      <c r="CY208" s="339"/>
      <c r="CZ208" s="339"/>
      <c r="DA208" s="339"/>
    </row>
    <row r="209" spans="1:105" s="115" customFormat="1" ht="24.75" customHeight="1">
      <c r="A209" s="224"/>
      <c r="B209" s="224"/>
      <c r="C209" s="224"/>
      <c r="D209" s="224"/>
      <c r="E209" s="224"/>
      <c r="F209" s="224"/>
      <c r="G209" s="224"/>
      <c r="H209" s="225" t="s">
        <v>458</v>
      </c>
      <c r="I209" s="225"/>
      <c r="J209" s="225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  <c r="AE209" s="225"/>
      <c r="AF209" s="225"/>
      <c r="AG209" s="225"/>
      <c r="AH209" s="225"/>
      <c r="AI209" s="225"/>
      <c r="AJ209" s="225"/>
      <c r="AK209" s="225"/>
      <c r="AL209" s="225"/>
      <c r="AM209" s="225"/>
      <c r="AN209" s="225"/>
      <c r="AO209" s="225"/>
      <c r="AP209" s="225"/>
      <c r="AQ209" s="225"/>
      <c r="AR209" s="225"/>
      <c r="AS209" s="225"/>
      <c r="AT209" s="225"/>
      <c r="AU209" s="225"/>
      <c r="AV209" s="225"/>
      <c r="AW209" s="225"/>
      <c r="AX209" s="225"/>
      <c r="AY209" s="225"/>
      <c r="AZ209" s="225"/>
      <c r="BA209" s="225"/>
      <c r="BB209" s="225"/>
      <c r="BC209" s="225"/>
      <c r="BD209" s="226"/>
      <c r="BE209" s="226"/>
      <c r="BF209" s="226"/>
      <c r="BG209" s="226"/>
      <c r="BH209" s="226"/>
      <c r="BI209" s="226"/>
      <c r="BJ209" s="226"/>
      <c r="BK209" s="226"/>
      <c r="BL209" s="226"/>
      <c r="BM209" s="226"/>
      <c r="BN209" s="226"/>
      <c r="BO209" s="226"/>
      <c r="BP209" s="226"/>
      <c r="BQ209" s="226"/>
      <c r="BR209" s="226"/>
      <c r="BS209" s="226"/>
      <c r="BT209" s="226"/>
      <c r="BU209" s="226"/>
      <c r="BV209" s="226"/>
      <c r="BW209" s="226"/>
      <c r="BX209" s="226"/>
      <c r="BY209" s="226"/>
      <c r="BZ209" s="226"/>
      <c r="CA209" s="226"/>
      <c r="CB209" s="226"/>
      <c r="CC209" s="226"/>
      <c r="CD209" s="226"/>
      <c r="CE209" s="226"/>
      <c r="CF209" s="226"/>
      <c r="CG209" s="226"/>
      <c r="CH209" s="226"/>
      <c r="CI209" s="226"/>
      <c r="CJ209" s="227"/>
      <c r="CK209" s="227"/>
      <c r="CL209" s="227"/>
      <c r="CM209" s="227"/>
      <c r="CN209" s="227"/>
      <c r="CO209" s="227"/>
      <c r="CP209" s="227"/>
      <c r="CQ209" s="227"/>
      <c r="CR209" s="227"/>
      <c r="CS209" s="227"/>
      <c r="CT209" s="227"/>
      <c r="CU209" s="227"/>
      <c r="CV209" s="227"/>
      <c r="CW209" s="227"/>
      <c r="CX209" s="227"/>
      <c r="CY209" s="227"/>
      <c r="CZ209" s="227"/>
      <c r="DA209" s="227"/>
    </row>
    <row r="210" spans="1:105" s="115" customFormat="1" ht="24.75" customHeight="1">
      <c r="A210" s="224"/>
      <c r="B210" s="224"/>
      <c r="C210" s="224"/>
      <c r="D210" s="224"/>
      <c r="E210" s="224"/>
      <c r="F210" s="224"/>
      <c r="G210" s="224"/>
      <c r="H210" s="225" t="s">
        <v>459</v>
      </c>
      <c r="I210" s="225"/>
      <c r="J210" s="225"/>
      <c r="K210" s="225"/>
      <c r="L210" s="225"/>
      <c r="M210" s="225"/>
      <c r="N210" s="225"/>
      <c r="O210" s="225"/>
      <c r="P210" s="225"/>
      <c r="Q210" s="225"/>
      <c r="R210" s="225"/>
      <c r="S210" s="225"/>
      <c r="T210" s="225"/>
      <c r="U210" s="225"/>
      <c r="V210" s="225"/>
      <c r="W210" s="225"/>
      <c r="X210" s="225"/>
      <c r="Y210" s="225"/>
      <c r="Z210" s="225"/>
      <c r="AA210" s="225"/>
      <c r="AB210" s="225"/>
      <c r="AC210" s="225"/>
      <c r="AD210" s="225"/>
      <c r="AE210" s="225"/>
      <c r="AF210" s="225"/>
      <c r="AG210" s="225"/>
      <c r="AH210" s="225"/>
      <c r="AI210" s="225"/>
      <c r="AJ210" s="225"/>
      <c r="AK210" s="225"/>
      <c r="AL210" s="225"/>
      <c r="AM210" s="225"/>
      <c r="AN210" s="225"/>
      <c r="AO210" s="225"/>
      <c r="AP210" s="225"/>
      <c r="AQ210" s="225"/>
      <c r="AR210" s="225"/>
      <c r="AS210" s="225"/>
      <c r="AT210" s="225"/>
      <c r="AU210" s="225"/>
      <c r="AV210" s="225"/>
      <c r="AW210" s="225"/>
      <c r="AX210" s="225"/>
      <c r="AY210" s="225"/>
      <c r="AZ210" s="225"/>
      <c r="BA210" s="225"/>
      <c r="BB210" s="225"/>
      <c r="BC210" s="225"/>
      <c r="BD210" s="226"/>
      <c r="BE210" s="226"/>
      <c r="BF210" s="226"/>
      <c r="BG210" s="226"/>
      <c r="BH210" s="226"/>
      <c r="BI210" s="226"/>
      <c r="BJ210" s="226"/>
      <c r="BK210" s="226"/>
      <c r="BL210" s="226"/>
      <c r="BM210" s="226"/>
      <c r="BN210" s="226"/>
      <c r="BO210" s="226"/>
      <c r="BP210" s="226"/>
      <c r="BQ210" s="226"/>
      <c r="BR210" s="226"/>
      <c r="BS210" s="226"/>
      <c r="BT210" s="226"/>
      <c r="BU210" s="226"/>
      <c r="BV210" s="226"/>
      <c r="BW210" s="226"/>
      <c r="BX210" s="226"/>
      <c r="BY210" s="226"/>
      <c r="BZ210" s="226"/>
      <c r="CA210" s="226"/>
      <c r="CB210" s="226"/>
      <c r="CC210" s="226"/>
      <c r="CD210" s="226"/>
      <c r="CE210" s="226"/>
      <c r="CF210" s="226"/>
      <c r="CG210" s="226"/>
      <c r="CH210" s="226"/>
      <c r="CI210" s="226"/>
      <c r="CJ210" s="227"/>
      <c r="CK210" s="227"/>
      <c r="CL210" s="227"/>
      <c r="CM210" s="227"/>
      <c r="CN210" s="227"/>
      <c r="CO210" s="227"/>
      <c r="CP210" s="227"/>
      <c r="CQ210" s="227"/>
      <c r="CR210" s="227"/>
      <c r="CS210" s="227"/>
      <c r="CT210" s="227"/>
      <c r="CU210" s="227"/>
      <c r="CV210" s="227"/>
      <c r="CW210" s="227"/>
      <c r="CX210" s="227"/>
      <c r="CY210" s="227"/>
      <c r="CZ210" s="227"/>
      <c r="DA210" s="227"/>
    </row>
    <row r="211" spans="1:105" s="115" customFormat="1" ht="24.75" customHeight="1">
      <c r="A211" s="224"/>
      <c r="B211" s="224"/>
      <c r="C211" s="224"/>
      <c r="D211" s="224"/>
      <c r="E211" s="224"/>
      <c r="F211" s="224"/>
      <c r="G211" s="224"/>
      <c r="H211" s="225" t="s">
        <v>512</v>
      </c>
      <c r="I211" s="225"/>
      <c r="J211" s="225"/>
      <c r="K211" s="225"/>
      <c r="L211" s="225"/>
      <c r="M211" s="225"/>
      <c r="N211" s="225"/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25"/>
      <c r="Z211" s="225"/>
      <c r="AA211" s="225"/>
      <c r="AB211" s="225"/>
      <c r="AC211" s="225"/>
      <c r="AD211" s="225"/>
      <c r="AE211" s="225"/>
      <c r="AF211" s="225"/>
      <c r="AG211" s="225"/>
      <c r="AH211" s="225"/>
      <c r="AI211" s="225"/>
      <c r="AJ211" s="225"/>
      <c r="AK211" s="225"/>
      <c r="AL211" s="225"/>
      <c r="AM211" s="225"/>
      <c r="AN211" s="225"/>
      <c r="AO211" s="225"/>
      <c r="AP211" s="225"/>
      <c r="AQ211" s="225"/>
      <c r="AR211" s="225"/>
      <c r="AS211" s="225"/>
      <c r="AT211" s="225"/>
      <c r="AU211" s="225"/>
      <c r="AV211" s="225"/>
      <c r="AW211" s="225"/>
      <c r="AX211" s="225"/>
      <c r="AY211" s="225"/>
      <c r="AZ211" s="225"/>
      <c r="BA211" s="225"/>
      <c r="BB211" s="225"/>
      <c r="BC211" s="225"/>
      <c r="BD211" s="226"/>
      <c r="BE211" s="226"/>
      <c r="BF211" s="226"/>
      <c r="BG211" s="226"/>
      <c r="BH211" s="226"/>
      <c r="BI211" s="226"/>
      <c r="BJ211" s="226"/>
      <c r="BK211" s="226"/>
      <c r="BL211" s="226"/>
      <c r="BM211" s="226"/>
      <c r="BN211" s="226"/>
      <c r="BO211" s="226"/>
      <c r="BP211" s="226"/>
      <c r="BQ211" s="226"/>
      <c r="BR211" s="226"/>
      <c r="BS211" s="226"/>
      <c r="BT211" s="226"/>
      <c r="BU211" s="226"/>
      <c r="BV211" s="226"/>
      <c r="BW211" s="226"/>
      <c r="BX211" s="226"/>
      <c r="BY211" s="226"/>
      <c r="BZ211" s="226"/>
      <c r="CA211" s="226"/>
      <c r="CB211" s="226"/>
      <c r="CC211" s="226"/>
      <c r="CD211" s="226"/>
      <c r="CE211" s="226"/>
      <c r="CF211" s="226"/>
      <c r="CG211" s="226"/>
      <c r="CH211" s="226"/>
      <c r="CI211" s="226"/>
      <c r="CJ211" s="227"/>
      <c r="CK211" s="227"/>
      <c r="CL211" s="227"/>
      <c r="CM211" s="227"/>
      <c r="CN211" s="227"/>
      <c r="CO211" s="227"/>
      <c r="CP211" s="227"/>
      <c r="CQ211" s="227"/>
      <c r="CR211" s="227"/>
      <c r="CS211" s="227"/>
      <c r="CT211" s="227"/>
      <c r="CU211" s="227"/>
      <c r="CV211" s="227"/>
      <c r="CW211" s="227"/>
      <c r="CX211" s="227"/>
      <c r="CY211" s="227"/>
      <c r="CZ211" s="227"/>
      <c r="DA211" s="227"/>
    </row>
    <row r="212" spans="1:105" s="115" customFormat="1" ht="24.75" customHeight="1">
      <c r="A212" s="224" t="s">
        <v>142</v>
      </c>
      <c r="B212" s="224"/>
      <c r="C212" s="224"/>
      <c r="D212" s="224"/>
      <c r="E212" s="224"/>
      <c r="F212" s="224"/>
      <c r="G212" s="224"/>
      <c r="H212" s="228" t="s">
        <v>460</v>
      </c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28"/>
      <c r="Y212" s="228"/>
      <c r="Z212" s="228"/>
      <c r="AA212" s="228"/>
      <c r="AB212" s="228"/>
      <c r="AC212" s="228"/>
      <c r="AD212" s="228"/>
      <c r="AE212" s="228"/>
      <c r="AF212" s="228"/>
      <c r="AG212" s="228"/>
      <c r="AH212" s="228"/>
      <c r="AI212" s="228"/>
      <c r="AJ212" s="228"/>
      <c r="AK212" s="228"/>
      <c r="AL212" s="228"/>
      <c r="AM212" s="228"/>
      <c r="AN212" s="228"/>
      <c r="AO212" s="228"/>
      <c r="AP212" s="228"/>
      <c r="AQ212" s="228"/>
      <c r="AR212" s="228"/>
      <c r="AS212" s="228"/>
      <c r="AT212" s="228"/>
      <c r="AU212" s="228"/>
      <c r="AV212" s="228"/>
      <c r="AW212" s="228"/>
      <c r="AX212" s="228"/>
      <c r="AY212" s="228"/>
      <c r="AZ212" s="228"/>
      <c r="BA212" s="228"/>
      <c r="BB212" s="228"/>
      <c r="BC212" s="228"/>
      <c r="BD212" s="226"/>
      <c r="BE212" s="226"/>
      <c r="BF212" s="226"/>
      <c r="BG212" s="226"/>
      <c r="BH212" s="226"/>
      <c r="BI212" s="226"/>
      <c r="BJ212" s="226"/>
      <c r="BK212" s="226"/>
      <c r="BL212" s="226"/>
      <c r="BM212" s="226"/>
      <c r="BN212" s="226"/>
      <c r="BO212" s="226"/>
      <c r="BP212" s="226"/>
      <c r="BQ212" s="226"/>
      <c r="BR212" s="226"/>
      <c r="BS212" s="226"/>
      <c r="BT212" s="229"/>
      <c r="BU212" s="229"/>
      <c r="BV212" s="229"/>
      <c r="BW212" s="229"/>
      <c r="BX212" s="229"/>
      <c r="BY212" s="229"/>
      <c r="BZ212" s="229"/>
      <c r="CA212" s="229"/>
      <c r="CB212" s="229"/>
      <c r="CC212" s="229"/>
      <c r="CD212" s="229"/>
      <c r="CE212" s="229"/>
      <c r="CF212" s="229"/>
      <c r="CG212" s="229"/>
      <c r="CH212" s="229"/>
      <c r="CI212" s="229"/>
      <c r="CJ212" s="230"/>
      <c r="CK212" s="230"/>
      <c r="CL212" s="230"/>
      <c r="CM212" s="230"/>
      <c r="CN212" s="230"/>
      <c r="CO212" s="230"/>
      <c r="CP212" s="230"/>
      <c r="CQ212" s="230"/>
      <c r="CR212" s="230"/>
      <c r="CS212" s="230"/>
      <c r="CT212" s="230"/>
      <c r="CU212" s="230"/>
      <c r="CV212" s="230"/>
      <c r="CW212" s="230"/>
      <c r="CX212" s="230"/>
      <c r="CY212" s="230"/>
      <c r="CZ212" s="230"/>
      <c r="DA212" s="230"/>
    </row>
    <row r="213" spans="1:105" s="115" customFormat="1" ht="24.75" customHeight="1">
      <c r="A213" s="224"/>
      <c r="B213" s="224"/>
      <c r="C213" s="224"/>
      <c r="D213" s="224"/>
      <c r="E213" s="224"/>
      <c r="F213" s="224"/>
      <c r="G213" s="224"/>
      <c r="H213" s="225" t="s">
        <v>511</v>
      </c>
      <c r="I213" s="225"/>
      <c r="J213" s="225"/>
      <c r="K213" s="225"/>
      <c r="L213" s="225"/>
      <c r="M213" s="225"/>
      <c r="N213" s="225"/>
      <c r="O213" s="225"/>
      <c r="P213" s="225"/>
      <c r="Q213" s="225"/>
      <c r="R213" s="225"/>
      <c r="S213" s="225"/>
      <c r="T213" s="225"/>
      <c r="U213" s="225"/>
      <c r="V213" s="225"/>
      <c r="W213" s="225"/>
      <c r="X213" s="225"/>
      <c r="Y213" s="225"/>
      <c r="Z213" s="225"/>
      <c r="AA213" s="225"/>
      <c r="AB213" s="225"/>
      <c r="AC213" s="225"/>
      <c r="AD213" s="225"/>
      <c r="AE213" s="225"/>
      <c r="AF213" s="225"/>
      <c r="AG213" s="225"/>
      <c r="AH213" s="225"/>
      <c r="AI213" s="225"/>
      <c r="AJ213" s="225"/>
      <c r="AK213" s="225"/>
      <c r="AL213" s="225"/>
      <c r="AM213" s="225"/>
      <c r="AN213" s="225"/>
      <c r="AO213" s="225"/>
      <c r="AP213" s="225"/>
      <c r="AQ213" s="225"/>
      <c r="AR213" s="225"/>
      <c r="AS213" s="225"/>
      <c r="AT213" s="225"/>
      <c r="AU213" s="225"/>
      <c r="AV213" s="225"/>
      <c r="AW213" s="225"/>
      <c r="AX213" s="225"/>
      <c r="AY213" s="225"/>
      <c r="AZ213" s="225"/>
      <c r="BA213" s="225"/>
      <c r="BB213" s="225"/>
      <c r="BC213" s="225"/>
      <c r="BD213" s="226">
        <v>1</v>
      </c>
      <c r="BE213" s="226"/>
      <c r="BF213" s="226"/>
      <c r="BG213" s="226"/>
      <c r="BH213" s="226"/>
      <c r="BI213" s="226"/>
      <c r="BJ213" s="226"/>
      <c r="BK213" s="226"/>
      <c r="BL213" s="226"/>
      <c r="BM213" s="226"/>
      <c r="BN213" s="226"/>
      <c r="BO213" s="226"/>
      <c r="BP213" s="226"/>
      <c r="BQ213" s="226"/>
      <c r="BR213" s="226"/>
      <c r="BS213" s="226"/>
      <c r="BT213" s="226">
        <v>4</v>
      </c>
      <c r="BU213" s="226"/>
      <c r="BV213" s="226"/>
      <c r="BW213" s="226"/>
      <c r="BX213" s="226"/>
      <c r="BY213" s="226"/>
      <c r="BZ213" s="226"/>
      <c r="CA213" s="226"/>
      <c r="CB213" s="226"/>
      <c r="CC213" s="226"/>
      <c r="CD213" s="226"/>
      <c r="CE213" s="226"/>
      <c r="CF213" s="226"/>
      <c r="CG213" s="226"/>
      <c r="CH213" s="226"/>
      <c r="CI213" s="226"/>
      <c r="CJ213" s="227">
        <v>14040</v>
      </c>
      <c r="CK213" s="227"/>
      <c r="CL213" s="227"/>
      <c r="CM213" s="227"/>
      <c r="CN213" s="227"/>
      <c r="CO213" s="227"/>
      <c r="CP213" s="227"/>
      <c r="CQ213" s="227"/>
      <c r="CR213" s="227"/>
      <c r="CS213" s="227"/>
      <c r="CT213" s="227"/>
      <c r="CU213" s="227"/>
      <c r="CV213" s="227"/>
      <c r="CW213" s="227"/>
      <c r="CX213" s="227"/>
      <c r="CY213" s="227"/>
      <c r="CZ213" s="227"/>
      <c r="DA213" s="227"/>
    </row>
    <row r="214" spans="1:105" s="115" customFormat="1" ht="24.75" customHeight="1">
      <c r="A214" s="224"/>
      <c r="B214" s="224"/>
      <c r="C214" s="224"/>
      <c r="D214" s="224"/>
      <c r="E214" s="224"/>
      <c r="F214" s="224"/>
      <c r="G214" s="224"/>
      <c r="H214" s="336" t="s">
        <v>521</v>
      </c>
      <c r="I214" s="337"/>
      <c r="J214" s="337"/>
      <c r="K214" s="337"/>
      <c r="L214" s="337"/>
      <c r="M214" s="337"/>
      <c r="N214" s="337"/>
      <c r="O214" s="337"/>
      <c r="P214" s="337"/>
      <c r="Q214" s="337"/>
      <c r="R214" s="337"/>
      <c r="S214" s="337"/>
      <c r="T214" s="337"/>
      <c r="U214" s="337"/>
      <c r="V214" s="337"/>
      <c r="W214" s="337"/>
      <c r="X214" s="337"/>
      <c r="Y214" s="337"/>
      <c r="Z214" s="337"/>
      <c r="AA214" s="337"/>
      <c r="AB214" s="337"/>
      <c r="AC214" s="337"/>
      <c r="AD214" s="337"/>
      <c r="AE214" s="337"/>
      <c r="AF214" s="337"/>
      <c r="AG214" s="337"/>
      <c r="AH214" s="337"/>
      <c r="AI214" s="337"/>
      <c r="AJ214" s="337"/>
      <c r="AK214" s="337"/>
      <c r="AL214" s="337"/>
      <c r="AM214" s="337"/>
      <c r="AN214" s="337"/>
      <c r="AO214" s="337"/>
      <c r="AP214" s="337"/>
      <c r="AQ214" s="337"/>
      <c r="AR214" s="337"/>
      <c r="AS214" s="337"/>
      <c r="AT214" s="337"/>
      <c r="AU214" s="337"/>
      <c r="AV214" s="337"/>
      <c r="AW214" s="337"/>
      <c r="AX214" s="337"/>
      <c r="AY214" s="337"/>
      <c r="AZ214" s="337"/>
      <c r="BA214" s="337"/>
      <c r="BB214" s="337"/>
      <c r="BC214" s="338"/>
      <c r="BD214" s="226"/>
      <c r="BE214" s="226"/>
      <c r="BF214" s="226"/>
      <c r="BG214" s="226"/>
      <c r="BH214" s="226"/>
      <c r="BI214" s="226"/>
      <c r="BJ214" s="226"/>
      <c r="BK214" s="226"/>
      <c r="BL214" s="226"/>
      <c r="BM214" s="226"/>
      <c r="BN214" s="226"/>
      <c r="BO214" s="226"/>
      <c r="BP214" s="226"/>
      <c r="BQ214" s="226"/>
      <c r="BR214" s="226"/>
      <c r="BS214" s="226"/>
      <c r="BT214" s="226"/>
      <c r="BU214" s="226"/>
      <c r="BV214" s="226"/>
      <c r="BW214" s="226"/>
      <c r="BX214" s="226"/>
      <c r="BY214" s="226"/>
      <c r="BZ214" s="226"/>
      <c r="CA214" s="226"/>
      <c r="CB214" s="226"/>
      <c r="CC214" s="226"/>
      <c r="CD214" s="226"/>
      <c r="CE214" s="226"/>
      <c r="CF214" s="226"/>
      <c r="CG214" s="226"/>
      <c r="CH214" s="226"/>
      <c r="CI214" s="226"/>
      <c r="CJ214" s="227"/>
      <c r="CK214" s="227"/>
      <c r="CL214" s="227"/>
      <c r="CM214" s="227"/>
      <c r="CN214" s="227"/>
      <c r="CO214" s="227"/>
      <c r="CP214" s="227"/>
      <c r="CQ214" s="227"/>
      <c r="CR214" s="227"/>
      <c r="CS214" s="227"/>
      <c r="CT214" s="227"/>
      <c r="CU214" s="227"/>
      <c r="CV214" s="227"/>
      <c r="CW214" s="227"/>
      <c r="CX214" s="227"/>
      <c r="CY214" s="227"/>
      <c r="CZ214" s="227"/>
      <c r="DA214" s="227"/>
    </row>
    <row r="215" spans="1:105" s="115" customFormat="1" ht="24.75" customHeight="1">
      <c r="A215" s="224"/>
      <c r="B215" s="224"/>
      <c r="C215" s="224"/>
      <c r="D215" s="224"/>
      <c r="E215" s="224"/>
      <c r="F215" s="224"/>
      <c r="G215" s="224"/>
      <c r="H215" s="225"/>
      <c r="I215" s="225"/>
      <c r="J215" s="225"/>
      <c r="K215" s="225"/>
      <c r="L215" s="225"/>
      <c r="M215" s="225"/>
      <c r="N215" s="22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  <c r="AA215" s="225"/>
      <c r="AB215" s="225"/>
      <c r="AC215" s="225"/>
      <c r="AD215" s="225"/>
      <c r="AE215" s="225"/>
      <c r="AF215" s="225"/>
      <c r="AG215" s="225"/>
      <c r="AH215" s="225"/>
      <c r="AI215" s="225"/>
      <c r="AJ215" s="225"/>
      <c r="AK215" s="225"/>
      <c r="AL215" s="225"/>
      <c r="AM215" s="225"/>
      <c r="AN215" s="225"/>
      <c r="AO215" s="225"/>
      <c r="AP215" s="225"/>
      <c r="AQ215" s="225"/>
      <c r="AR215" s="225"/>
      <c r="AS215" s="225"/>
      <c r="AT215" s="225"/>
      <c r="AU215" s="225"/>
      <c r="AV215" s="225"/>
      <c r="AW215" s="225"/>
      <c r="AX215" s="225"/>
      <c r="AY215" s="225"/>
      <c r="AZ215" s="225"/>
      <c r="BA215" s="225"/>
      <c r="BB215" s="225"/>
      <c r="BC215" s="225"/>
      <c r="BD215" s="226"/>
      <c r="BE215" s="226"/>
      <c r="BF215" s="226"/>
      <c r="BG215" s="226"/>
      <c r="BH215" s="226"/>
      <c r="BI215" s="226"/>
      <c r="BJ215" s="226"/>
      <c r="BK215" s="226"/>
      <c r="BL215" s="226"/>
      <c r="BM215" s="226"/>
      <c r="BN215" s="226"/>
      <c r="BO215" s="226"/>
      <c r="BP215" s="226"/>
      <c r="BQ215" s="226"/>
      <c r="BR215" s="226"/>
      <c r="BS215" s="226"/>
      <c r="BT215" s="226"/>
      <c r="BU215" s="226"/>
      <c r="BV215" s="226"/>
      <c r="BW215" s="226"/>
      <c r="BX215" s="226"/>
      <c r="BY215" s="226"/>
      <c r="BZ215" s="226"/>
      <c r="CA215" s="226"/>
      <c r="CB215" s="226"/>
      <c r="CC215" s="226"/>
      <c r="CD215" s="226"/>
      <c r="CE215" s="226"/>
      <c r="CF215" s="226"/>
      <c r="CG215" s="226"/>
      <c r="CH215" s="226"/>
      <c r="CI215" s="226"/>
      <c r="CJ215" s="227"/>
      <c r="CK215" s="227"/>
      <c r="CL215" s="227"/>
      <c r="CM215" s="227"/>
      <c r="CN215" s="227"/>
      <c r="CO215" s="227"/>
      <c r="CP215" s="227"/>
      <c r="CQ215" s="227"/>
      <c r="CR215" s="227"/>
      <c r="CS215" s="227"/>
      <c r="CT215" s="227"/>
      <c r="CU215" s="227"/>
      <c r="CV215" s="227"/>
      <c r="CW215" s="227"/>
      <c r="CX215" s="227"/>
      <c r="CY215" s="227"/>
      <c r="CZ215" s="227"/>
      <c r="DA215" s="227"/>
    </row>
    <row r="216" spans="1:105" s="115" customFormat="1" ht="24.75" customHeight="1">
      <c r="A216" s="224"/>
      <c r="B216" s="224"/>
      <c r="C216" s="224"/>
      <c r="D216" s="224"/>
      <c r="E216" s="224"/>
      <c r="F216" s="224"/>
      <c r="G216" s="224"/>
      <c r="H216" s="225"/>
      <c r="I216" s="225"/>
      <c r="J216" s="225"/>
      <c r="K216" s="225"/>
      <c r="L216" s="225"/>
      <c r="M216" s="225"/>
      <c r="N216" s="225"/>
      <c r="O216" s="225"/>
      <c r="P216" s="225"/>
      <c r="Q216" s="225"/>
      <c r="R216" s="225"/>
      <c r="S216" s="225"/>
      <c r="T216" s="225"/>
      <c r="U216" s="225"/>
      <c r="V216" s="225"/>
      <c r="W216" s="225"/>
      <c r="X216" s="225"/>
      <c r="Y216" s="225"/>
      <c r="Z216" s="225"/>
      <c r="AA216" s="225"/>
      <c r="AB216" s="225"/>
      <c r="AC216" s="225"/>
      <c r="AD216" s="225"/>
      <c r="AE216" s="225"/>
      <c r="AF216" s="225"/>
      <c r="AG216" s="225"/>
      <c r="AH216" s="225"/>
      <c r="AI216" s="225"/>
      <c r="AJ216" s="225"/>
      <c r="AK216" s="225"/>
      <c r="AL216" s="225"/>
      <c r="AM216" s="225"/>
      <c r="AN216" s="225"/>
      <c r="AO216" s="225"/>
      <c r="AP216" s="225"/>
      <c r="AQ216" s="225"/>
      <c r="AR216" s="225"/>
      <c r="AS216" s="225"/>
      <c r="AT216" s="225"/>
      <c r="AU216" s="225"/>
      <c r="AV216" s="225"/>
      <c r="AW216" s="225"/>
      <c r="AX216" s="225"/>
      <c r="AY216" s="225"/>
      <c r="AZ216" s="225"/>
      <c r="BA216" s="225"/>
      <c r="BB216" s="225"/>
      <c r="BC216" s="225"/>
      <c r="BD216" s="226"/>
      <c r="BE216" s="226"/>
      <c r="BF216" s="226"/>
      <c r="BG216" s="226"/>
      <c r="BH216" s="226"/>
      <c r="BI216" s="226"/>
      <c r="BJ216" s="226"/>
      <c r="BK216" s="226"/>
      <c r="BL216" s="226"/>
      <c r="BM216" s="226"/>
      <c r="BN216" s="226"/>
      <c r="BO216" s="226"/>
      <c r="BP216" s="226"/>
      <c r="BQ216" s="226"/>
      <c r="BR216" s="226"/>
      <c r="BS216" s="226"/>
      <c r="BT216" s="226"/>
      <c r="BU216" s="226"/>
      <c r="BV216" s="226"/>
      <c r="BW216" s="226"/>
      <c r="BX216" s="226"/>
      <c r="BY216" s="226"/>
      <c r="BZ216" s="226"/>
      <c r="CA216" s="226"/>
      <c r="CB216" s="226"/>
      <c r="CC216" s="226"/>
      <c r="CD216" s="226"/>
      <c r="CE216" s="226"/>
      <c r="CF216" s="226"/>
      <c r="CG216" s="226"/>
      <c r="CH216" s="226"/>
      <c r="CI216" s="226"/>
      <c r="CJ216" s="227"/>
      <c r="CK216" s="227"/>
      <c r="CL216" s="227"/>
      <c r="CM216" s="227"/>
      <c r="CN216" s="227"/>
      <c r="CO216" s="227"/>
      <c r="CP216" s="227"/>
      <c r="CQ216" s="227"/>
      <c r="CR216" s="227"/>
      <c r="CS216" s="227"/>
      <c r="CT216" s="227"/>
      <c r="CU216" s="227"/>
      <c r="CV216" s="227"/>
      <c r="CW216" s="227"/>
      <c r="CX216" s="227"/>
      <c r="CY216" s="227"/>
      <c r="CZ216" s="227"/>
      <c r="DA216" s="227"/>
    </row>
    <row r="217" spans="1:105" s="115" customFormat="1" ht="15" customHeight="1">
      <c r="A217" s="192"/>
      <c r="B217" s="192"/>
      <c r="C217" s="192"/>
      <c r="D217" s="192"/>
      <c r="E217" s="192"/>
      <c r="F217" s="192"/>
      <c r="G217" s="192"/>
      <c r="H217" s="221" t="s">
        <v>336</v>
      </c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1"/>
      <c r="Z217" s="221"/>
      <c r="AA217" s="221"/>
      <c r="AB217" s="221"/>
      <c r="AC217" s="221"/>
      <c r="AD217" s="221"/>
      <c r="AE217" s="221"/>
      <c r="AF217" s="221"/>
      <c r="AG217" s="221"/>
      <c r="AH217" s="221"/>
      <c r="AI217" s="221"/>
      <c r="AJ217" s="221"/>
      <c r="AK217" s="221"/>
      <c r="AL217" s="221"/>
      <c r="AM217" s="221"/>
      <c r="AN217" s="221"/>
      <c r="AO217" s="221"/>
      <c r="AP217" s="221"/>
      <c r="AQ217" s="221"/>
      <c r="AR217" s="221"/>
      <c r="AS217" s="221"/>
      <c r="AT217" s="221"/>
      <c r="AU217" s="221"/>
      <c r="AV217" s="221"/>
      <c r="AW217" s="221"/>
      <c r="AX217" s="221"/>
      <c r="AY217" s="221"/>
      <c r="AZ217" s="221"/>
      <c r="BA217" s="221"/>
      <c r="BB217" s="221"/>
      <c r="BC217" s="222"/>
      <c r="BD217" s="195" t="s">
        <v>293</v>
      </c>
      <c r="BE217" s="195"/>
      <c r="BF217" s="195"/>
      <c r="BG217" s="195"/>
      <c r="BH217" s="195"/>
      <c r="BI217" s="195"/>
      <c r="BJ217" s="195"/>
      <c r="BK217" s="195"/>
      <c r="BL217" s="195"/>
      <c r="BM217" s="195"/>
      <c r="BN217" s="195"/>
      <c r="BO217" s="195"/>
      <c r="BP217" s="195"/>
      <c r="BQ217" s="195"/>
      <c r="BR217" s="195"/>
      <c r="BS217" s="195"/>
      <c r="BT217" s="195" t="s">
        <v>293</v>
      </c>
      <c r="BU217" s="195"/>
      <c r="BV217" s="195"/>
      <c r="BW217" s="195"/>
      <c r="BX217" s="195"/>
      <c r="BY217" s="195"/>
      <c r="BZ217" s="195"/>
      <c r="CA217" s="195"/>
      <c r="CB217" s="195"/>
      <c r="CC217" s="195"/>
      <c r="CD217" s="195"/>
      <c r="CE217" s="195"/>
      <c r="CF217" s="195"/>
      <c r="CG217" s="195"/>
      <c r="CH217" s="195"/>
      <c r="CI217" s="195"/>
      <c r="CJ217" s="197">
        <f>SUM(CJ204:DA215)</f>
        <v>34040</v>
      </c>
      <c r="CK217" s="197"/>
      <c r="CL217" s="197"/>
      <c r="CM217" s="197"/>
      <c r="CN217" s="197"/>
      <c r="CO217" s="197"/>
      <c r="CP217" s="197"/>
      <c r="CQ217" s="197"/>
      <c r="CR217" s="197"/>
      <c r="CS217" s="197"/>
      <c r="CT217" s="197"/>
      <c r="CU217" s="197"/>
      <c r="CV217" s="197"/>
      <c r="CW217" s="197"/>
      <c r="CX217" s="197"/>
      <c r="CY217" s="197"/>
      <c r="CZ217" s="197"/>
      <c r="DA217" s="197"/>
    </row>
    <row r="218" spans="1:105" s="109" customFormat="1" ht="12" customHeight="1"/>
    <row r="219" spans="1:105" s="151" customFormat="1" ht="14.25">
      <c r="A219" s="223" t="s">
        <v>425</v>
      </c>
      <c r="B219" s="223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223"/>
      <c r="AE219" s="223"/>
      <c r="AF219" s="223"/>
      <c r="AG219" s="223"/>
      <c r="AH219" s="223"/>
      <c r="AI219" s="223"/>
      <c r="AJ219" s="223"/>
      <c r="AK219" s="223"/>
      <c r="AL219" s="223"/>
      <c r="AM219" s="223"/>
      <c r="AN219" s="223"/>
      <c r="AO219" s="223"/>
      <c r="AP219" s="223"/>
      <c r="AQ219" s="223"/>
      <c r="AR219" s="223"/>
      <c r="AS219" s="223"/>
      <c r="AT219" s="223"/>
      <c r="AU219" s="223"/>
      <c r="AV219" s="223"/>
      <c r="AW219" s="223"/>
      <c r="AX219" s="223"/>
      <c r="AY219" s="223"/>
      <c r="AZ219" s="223"/>
      <c r="BA219" s="223"/>
      <c r="BB219" s="223"/>
      <c r="BC219" s="223"/>
      <c r="BD219" s="223"/>
      <c r="BE219" s="223"/>
      <c r="BF219" s="223"/>
      <c r="BG219" s="223"/>
      <c r="BH219" s="223"/>
      <c r="BI219" s="223"/>
      <c r="BJ219" s="223"/>
      <c r="BK219" s="223"/>
      <c r="BL219" s="223"/>
      <c r="BM219" s="223"/>
      <c r="BN219" s="223"/>
      <c r="BO219" s="223"/>
      <c r="BP219" s="223"/>
      <c r="BQ219" s="223"/>
      <c r="BR219" s="223"/>
      <c r="BS219" s="223"/>
      <c r="BT219" s="223"/>
      <c r="BU219" s="223"/>
      <c r="BV219" s="223"/>
      <c r="BW219" s="223"/>
      <c r="BX219" s="223"/>
      <c r="BY219" s="223"/>
      <c r="BZ219" s="223"/>
      <c r="CA219" s="223"/>
      <c r="CB219" s="223"/>
      <c r="CC219" s="223"/>
      <c r="CD219" s="223"/>
      <c r="CE219" s="223"/>
      <c r="CF219" s="223"/>
      <c r="CG219" s="223"/>
      <c r="CH219" s="223"/>
      <c r="CI219" s="223"/>
      <c r="CJ219" s="223"/>
      <c r="CK219" s="223"/>
      <c r="CL219" s="223"/>
      <c r="CM219" s="223"/>
      <c r="CN219" s="223"/>
      <c r="CO219" s="223"/>
      <c r="CP219" s="223"/>
      <c r="CQ219" s="223"/>
      <c r="CR219" s="223"/>
      <c r="CS219" s="223"/>
      <c r="CT219" s="223"/>
      <c r="CU219" s="223"/>
      <c r="CV219" s="223"/>
      <c r="CW219" s="223"/>
      <c r="CX219" s="223"/>
      <c r="CY219" s="223"/>
      <c r="CZ219" s="223"/>
      <c r="DA219" s="223"/>
    </row>
    <row r="220" spans="1:105" s="109" customFormat="1" ht="10.5" customHeight="1"/>
    <row r="221" spans="1:105" s="109" customFormat="1" ht="30" customHeight="1">
      <c r="A221" s="201" t="s">
        <v>329</v>
      </c>
      <c r="B221" s="202"/>
      <c r="C221" s="202"/>
      <c r="D221" s="202"/>
      <c r="E221" s="202"/>
      <c r="F221" s="202"/>
      <c r="G221" s="203"/>
      <c r="H221" s="201" t="s">
        <v>385</v>
      </c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  <c r="AA221" s="202"/>
      <c r="AB221" s="202"/>
      <c r="AC221" s="202"/>
      <c r="AD221" s="202"/>
      <c r="AE221" s="202"/>
      <c r="AF221" s="202"/>
      <c r="AG221" s="202"/>
      <c r="AH221" s="202"/>
      <c r="AI221" s="202"/>
      <c r="AJ221" s="202"/>
      <c r="AK221" s="202"/>
      <c r="AL221" s="202"/>
      <c r="AM221" s="202"/>
      <c r="AN221" s="202"/>
      <c r="AO221" s="202"/>
      <c r="AP221" s="202"/>
      <c r="AQ221" s="202"/>
      <c r="AR221" s="202"/>
      <c r="AS221" s="202"/>
      <c r="AT221" s="202"/>
      <c r="AU221" s="202"/>
      <c r="AV221" s="202"/>
      <c r="AW221" s="202"/>
      <c r="AX221" s="202"/>
      <c r="AY221" s="202"/>
      <c r="AZ221" s="202"/>
      <c r="BA221" s="202"/>
      <c r="BB221" s="202"/>
      <c r="BC221" s="202"/>
      <c r="BD221" s="202"/>
      <c r="BE221" s="202"/>
      <c r="BF221" s="202"/>
      <c r="BG221" s="202"/>
      <c r="BH221" s="202"/>
      <c r="BI221" s="202"/>
      <c r="BJ221" s="202"/>
      <c r="BK221" s="202"/>
      <c r="BL221" s="202"/>
      <c r="BM221" s="202"/>
      <c r="BN221" s="202"/>
      <c r="BO221" s="202"/>
      <c r="BP221" s="202"/>
      <c r="BQ221" s="202"/>
      <c r="BR221" s="202"/>
      <c r="BS221" s="203"/>
      <c r="BT221" s="201" t="s">
        <v>426</v>
      </c>
      <c r="BU221" s="202"/>
      <c r="BV221" s="202"/>
      <c r="BW221" s="202"/>
      <c r="BX221" s="202"/>
      <c r="BY221" s="202"/>
      <c r="BZ221" s="202"/>
      <c r="CA221" s="202"/>
      <c r="CB221" s="202"/>
      <c r="CC221" s="202"/>
      <c r="CD221" s="202"/>
      <c r="CE221" s="202"/>
      <c r="CF221" s="202"/>
      <c r="CG221" s="202"/>
      <c r="CH221" s="202"/>
      <c r="CI221" s="203"/>
      <c r="CJ221" s="201" t="s">
        <v>427</v>
      </c>
      <c r="CK221" s="202"/>
      <c r="CL221" s="202"/>
      <c r="CM221" s="202"/>
      <c r="CN221" s="202"/>
      <c r="CO221" s="202"/>
      <c r="CP221" s="202"/>
      <c r="CQ221" s="202"/>
      <c r="CR221" s="202"/>
      <c r="CS221" s="202"/>
      <c r="CT221" s="202"/>
      <c r="CU221" s="202"/>
      <c r="CV221" s="202"/>
      <c r="CW221" s="202"/>
      <c r="CX221" s="202"/>
      <c r="CY221" s="202"/>
      <c r="CZ221" s="202"/>
      <c r="DA221" s="203"/>
    </row>
    <row r="222" spans="1:105">
      <c r="A222" s="204">
        <v>1</v>
      </c>
      <c r="B222" s="204"/>
      <c r="C222" s="204"/>
      <c r="D222" s="204"/>
      <c r="E222" s="204"/>
      <c r="F222" s="204"/>
      <c r="G222" s="204"/>
      <c r="H222" s="204">
        <v>2</v>
      </c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>
        <v>3</v>
      </c>
      <c r="BU222" s="204"/>
      <c r="BV222" s="204"/>
      <c r="BW222" s="204"/>
      <c r="BX222" s="204"/>
      <c r="BY222" s="204"/>
      <c r="BZ222" s="204"/>
      <c r="CA222" s="204"/>
      <c r="CB222" s="204"/>
      <c r="CC222" s="204"/>
      <c r="CD222" s="204"/>
      <c r="CE222" s="204"/>
      <c r="CF222" s="204"/>
      <c r="CG222" s="204"/>
      <c r="CH222" s="204"/>
      <c r="CI222" s="204"/>
      <c r="CJ222" s="204">
        <v>4</v>
      </c>
      <c r="CK222" s="204"/>
      <c r="CL222" s="204"/>
      <c r="CM222" s="204"/>
      <c r="CN222" s="204"/>
      <c r="CO222" s="204"/>
      <c r="CP222" s="204"/>
      <c r="CQ222" s="204"/>
      <c r="CR222" s="204"/>
      <c r="CS222" s="204"/>
      <c r="CT222" s="204"/>
      <c r="CU222" s="204"/>
      <c r="CV222" s="204"/>
      <c r="CW222" s="204"/>
      <c r="CX222" s="204"/>
      <c r="CY222" s="204"/>
      <c r="CZ222" s="204"/>
      <c r="DA222" s="204"/>
    </row>
    <row r="223" spans="1:105" s="115" customFormat="1" ht="27.75" customHeight="1">
      <c r="A223" s="192" t="s">
        <v>141</v>
      </c>
      <c r="B223" s="192"/>
      <c r="C223" s="192"/>
      <c r="D223" s="192"/>
      <c r="E223" s="192"/>
      <c r="F223" s="192"/>
      <c r="G223" s="192"/>
      <c r="H223" s="212" t="s">
        <v>461</v>
      </c>
      <c r="I223" s="213"/>
      <c r="J223" s="213"/>
      <c r="K223" s="213"/>
      <c r="L223" s="213"/>
      <c r="M223" s="213"/>
      <c r="N223" s="213"/>
      <c r="O223" s="213"/>
      <c r="P223" s="213"/>
      <c r="Q223" s="213"/>
      <c r="R223" s="213"/>
      <c r="S223" s="213"/>
      <c r="T223" s="213"/>
      <c r="U223" s="213"/>
      <c r="V223" s="213"/>
      <c r="W223" s="213"/>
      <c r="X223" s="213"/>
      <c r="Y223" s="213"/>
      <c r="Z223" s="213"/>
      <c r="AA223" s="213"/>
      <c r="AB223" s="213"/>
      <c r="AC223" s="213"/>
      <c r="AD223" s="213"/>
      <c r="AE223" s="213"/>
      <c r="AF223" s="213"/>
      <c r="AG223" s="213"/>
      <c r="AH223" s="213"/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  <c r="BI223" s="213"/>
      <c r="BJ223" s="213"/>
      <c r="BK223" s="213"/>
      <c r="BL223" s="213"/>
      <c r="BM223" s="213"/>
      <c r="BN223" s="213"/>
      <c r="BO223" s="213"/>
      <c r="BP223" s="213"/>
      <c r="BQ223" s="213"/>
      <c r="BR223" s="213"/>
      <c r="BS223" s="214"/>
      <c r="BT223" s="195"/>
      <c r="BU223" s="195"/>
      <c r="BV223" s="195"/>
      <c r="BW223" s="195"/>
      <c r="BX223" s="195"/>
      <c r="BY223" s="195"/>
      <c r="BZ223" s="195"/>
      <c r="CA223" s="195"/>
      <c r="CB223" s="195"/>
      <c r="CC223" s="195"/>
      <c r="CD223" s="195"/>
      <c r="CE223" s="195"/>
      <c r="CF223" s="195"/>
      <c r="CG223" s="195"/>
      <c r="CH223" s="195"/>
      <c r="CI223" s="195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</row>
    <row r="224" spans="1:105" s="115" customFormat="1" ht="24.75" customHeight="1">
      <c r="A224" s="192" t="s">
        <v>116</v>
      </c>
      <c r="B224" s="192"/>
      <c r="C224" s="192"/>
      <c r="D224" s="192"/>
      <c r="E224" s="192"/>
      <c r="F224" s="192"/>
      <c r="G224" s="192"/>
      <c r="H224" s="212" t="s">
        <v>487</v>
      </c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13"/>
      <c r="AC224" s="213"/>
      <c r="AD224" s="213"/>
      <c r="AE224" s="213"/>
      <c r="AF224" s="213"/>
      <c r="AG224" s="213"/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  <c r="BI224" s="213"/>
      <c r="BJ224" s="213"/>
      <c r="BK224" s="213"/>
      <c r="BL224" s="213"/>
      <c r="BM224" s="213"/>
      <c r="BN224" s="213"/>
      <c r="BO224" s="213"/>
      <c r="BP224" s="213"/>
      <c r="BQ224" s="213"/>
      <c r="BR224" s="213"/>
      <c r="BS224" s="214"/>
      <c r="BT224" s="195"/>
      <c r="BU224" s="195"/>
      <c r="BV224" s="195"/>
      <c r="BW224" s="195"/>
      <c r="BX224" s="195"/>
      <c r="BY224" s="195"/>
      <c r="BZ224" s="195"/>
      <c r="CA224" s="195"/>
      <c r="CB224" s="195"/>
      <c r="CC224" s="195"/>
      <c r="CD224" s="195"/>
      <c r="CE224" s="195"/>
      <c r="CF224" s="195"/>
      <c r="CG224" s="195"/>
      <c r="CH224" s="195"/>
      <c r="CI224" s="195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</row>
    <row r="225" spans="1:105" s="115" customFormat="1" ht="15" customHeight="1">
      <c r="A225" s="192"/>
      <c r="B225" s="192"/>
      <c r="C225" s="192"/>
      <c r="D225" s="192"/>
      <c r="E225" s="192"/>
      <c r="F225" s="192"/>
      <c r="G225" s="192"/>
      <c r="H225" s="212" t="s">
        <v>587</v>
      </c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13"/>
      <c r="T225" s="213"/>
      <c r="U225" s="213"/>
      <c r="V225" s="213"/>
      <c r="W225" s="213"/>
      <c r="X225" s="213"/>
      <c r="Y225" s="213"/>
      <c r="Z225" s="213"/>
      <c r="AA225" s="213"/>
      <c r="AB225" s="213"/>
      <c r="AC225" s="213"/>
      <c r="AD225" s="213"/>
      <c r="AE225" s="213"/>
      <c r="AF225" s="213"/>
      <c r="AG225" s="213"/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  <c r="BI225" s="213"/>
      <c r="BJ225" s="213"/>
      <c r="BK225" s="213"/>
      <c r="BL225" s="213"/>
      <c r="BM225" s="213"/>
      <c r="BN225" s="213"/>
      <c r="BO225" s="213"/>
      <c r="BP225" s="213"/>
      <c r="BQ225" s="213"/>
      <c r="BR225" s="213"/>
      <c r="BS225" s="214"/>
      <c r="BT225" s="195"/>
      <c r="BU225" s="195"/>
      <c r="BV225" s="195"/>
      <c r="BW225" s="195"/>
      <c r="BX225" s="195"/>
      <c r="BY225" s="195"/>
      <c r="BZ225" s="195"/>
      <c r="CA225" s="195"/>
      <c r="CB225" s="195"/>
      <c r="CC225" s="195"/>
      <c r="CD225" s="195"/>
      <c r="CE225" s="195"/>
      <c r="CF225" s="195"/>
      <c r="CG225" s="195"/>
      <c r="CH225" s="195"/>
      <c r="CI225" s="195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</row>
    <row r="226" spans="1:105" s="115" customFormat="1" ht="15" customHeight="1">
      <c r="A226" s="192"/>
      <c r="B226" s="192"/>
      <c r="C226" s="192"/>
      <c r="D226" s="192"/>
      <c r="E226" s="192"/>
      <c r="F226" s="192"/>
      <c r="G226" s="192"/>
      <c r="H226" s="212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  <c r="AC226" s="213"/>
      <c r="AD226" s="213"/>
      <c r="AE226" s="213"/>
      <c r="AF226" s="213"/>
      <c r="AG226" s="213"/>
      <c r="AH226" s="213"/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  <c r="BI226" s="213"/>
      <c r="BJ226" s="213"/>
      <c r="BK226" s="213"/>
      <c r="BL226" s="213"/>
      <c r="BM226" s="213"/>
      <c r="BN226" s="213"/>
      <c r="BO226" s="213"/>
      <c r="BP226" s="213"/>
      <c r="BQ226" s="213"/>
      <c r="BR226" s="213"/>
      <c r="BS226" s="214"/>
      <c r="BT226" s="195"/>
      <c r="BU226" s="195"/>
      <c r="BV226" s="195"/>
      <c r="BW226" s="195"/>
      <c r="BX226" s="195"/>
      <c r="BY226" s="195"/>
      <c r="BZ226" s="195"/>
      <c r="CA226" s="195"/>
      <c r="CB226" s="195"/>
      <c r="CC226" s="195"/>
      <c r="CD226" s="195"/>
      <c r="CE226" s="195"/>
      <c r="CF226" s="195"/>
      <c r="CG226" s="195"/>
      <c r="CH226" s="195"/>
      <c r="CI226" s="195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</row>
    <row r="227" spans="1:105" s="115" customFormat="1" ht="15" customHeight="1">
      <c r="A227" s="192"/>
      <c r="B227" s="192"/>
      <c r="C227" s="192"/>
      <c r="D227" s="192"/>
      <c r="E227" s="192"/>
      <c r="F227" s="192"/>
      <c r="G227" s="192"/>
      <c r="H227" s="212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  <c r="AC227" s="213"/>
      <c r="AD227" s="213"/>
      <c r="AE227" s="213"/>
      <c r="AF227" s="213"/>
      <c r="AG227" s="213"/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  <c r="BI227" s="213"/>
      <c r="BJ227" s="213"/>
      <c r="BK227" s="213"/>
      <c r="BL227" s="213"/>
      <c r="BM227" s="213"/>
      <c r="BN227" s="213"/>
      <c r="BO227" s="213"/>
      <c r="BP227" s="213"/>
      <c r="BQ227" s="213"/>
      <c r="BR227" s="213"/>
      <c r="BS227" s="214"/>
      <c r="BT227" s="195"/>
      <c r="BU227" s="195"/>
      <c r="BV227" s="195"/>
      <c r="BW227" s="195"/>
      <c r="BX227" s="195"/>
      <c r="BY227" s="195"/>
      <c r="BZ227" s="195"/>
      <c r="CA227" s="195"/>
      <c r="CB227" s="195"/>
      <c r="CC227" s="195"/>
      <c r="CD227" s="195"/>
      <c r="CE227" s="195"/>
      <c r="CF227" s="195"/>
      <c r="CG227" s="195"/>
      <c r="CH227" s="195"/>
      <c r="CI227" s="195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</row>
    <row r="228" spans="1:105" s="115" customFormat="1" ht="27.75" customHeight="1">
      <c r="A228" s="192" t="s">
        <v>142</v>
      </c>
      <c r="B228" s="192"/>
      <c r="C228" s="192"/>
      <c r="D228" s="192"/>
      <c r="E228" s="192"/>
      <c r="F228" s="192"/>
      <c r="G228" s="192"/>
      <c r="H228" s="212" t="s">
        <v>462</v>
      </c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3"/>
      <c r="AE228" s="213"/>
      <c r="AF228" s="213"/>
      <c r="AG228" s="213"/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  <c r="BI228" s="213"/>
      <c r="BJ228" s="213"/>
      <c r="BK228" s="213"/>
      <c r="BL228" s="213"/>
      <c r="BM228" s="213"/>
      <c r="BN228" s="213"/>
      <c r="BO228" s="213"/>
      <c r="BP228" s="213"/>
      <c r="BQ228" s="213"/>
      <c r="BR228" s="213"/>
      <c r="BS228" s="214"/>
      <c r="BT228" s="195"/>
      <c r="BU228" s="195"/>
      <c r="BV228" s="195"/>
      <c r="BW228" s="195"/>
      <c r="BX228" s="195"/>
      <c r="BY228" s="195"/>
      <c r="BZ228" s="195"/>
      <c r="CA228" s="195"/>
      <c r="CB228" s="195"/>
      <c r="CC228" s="195"/>
      <c r="CD228" s="195"/>
      <c r="CE228" s="195"/>
      <c r="CF228" s="195"/>
      <c r="CG228" s="195"/>
      <c r="CH228" s="195"/>
      <c r="CI228" s="195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</row>
    <row r="229" spans="1:105" s="127" customFormat="1" ht="15" customHeight="1">
      <c r="A229" s="192"/>
      <c r="B229" s="192"/>
      <c r="C229" s="192"/>
      <c r="D229" s="192"/>
      <c r="E229" s="192"/>
      <c r="F229" s="192"/>
      <c r="G229" s="192"/>
      <c r="H229" s="212" t="s">
        <v>515</v>
      </c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  <c r="AC229" s="213"/>
      <c r="AD229" s="213"/>
      <c r="AE229" s="213"/>
      <c r="AF229" s="213"/>
      <c r="AG229" s="213"/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3"/>
      <c r="BE229" s="213"/>
      <c r="BF229" s="213"/>
      <c r="BG229" s="213"/>
      <c r="BH229" s="213"/>
      <c r="BI229" s="213"/>
      <c r="BJ229" s="213"/>
      <c r="BK229" s="213"/>
      <c r="BL229" s="213"/>
      <c r="BM229" s="213"/>
      <c r="BN229" s="213"/>
      <c r="BO229" s="213"/>
      <c r="BP229" s="213"/>
      <c r="BQ229" s="213"/>
      <c r="BR229" s="213"/>
      <c r="BS229" s="214"/>
      <c r="BT229" s="195"/>
      <c r="BU229" s="195"/>
      <c r="BV229" s="195"/>
      <c r="BW229" s="195"/>
      <c r="BX229" s="195"/>
      <c r="BY229" s="195"/>
      <c r="BZ229" s="195"/>
      <c r="CA229" s="195"/>
      <c r="CB229" s="195"/>
      <c r="CC229" s="195"/>
      <c r="CD229" s="195"/>
      <c r="CE229" s="195"/>
      <c r="CF229" s="195"/>
      <c r="CG229" s="195"/>
      <c r="CH229" s="195"/>
      <c r="CI229" s="195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</row>
    <row r="230" spans="1:105" s="127" customFormat="1" ht="26.25" customHeight="1">
      <c r="A230" s="192"/>
      <c r="B230" s="192"/>
      <c r="C230" s="192"/>
      <c r="D230" s="192"/>
      <c r="E230" s="192"/>
      <c r="F230" s="192"/>
      <c r="G230" s="192"/>
      <c r="H230" s="212" t="s">
        <v>516</v>
      </c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13"/>
      <c r="AC230" s="213"/>
      <c r="AD230" s="213"/>
      <c r="AE230" s="213"/>
      <c r="AF230" s="213"/>
      <c r="AG230" s="213"/>
      <c r="AH230" s="213"/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  <c r="BI230" s="213"/>
      <c r="BJ230" s="213"/>
      <c r="BK230" s="213"/>
      <c r="BL230" s="213"/>
      <c r="BM230" s="213"/>
      <c r="BN230" s="213"/>
      <c r="BO230" s="213"/>
      <c r="BP230" s="213"/>
      <c r="BQ230" s="213"/>
      <c r="BR230" s="213"/>
      <c r="BS230" s="214"/>
      <c r="BT230" s="195"/>
      <c r="BU230" s="195"/>
      <c r="BV230" s="195"/>
      <c r="BW230" s="195"/>
      <c r="BX230" s="195"/>
      <c r="BY230" s="195"/>
      <c r="BZ230" s="195"/>
      <c r="CA230" s="195"/>
      <c r="CB230" s="195"/>
      <c r="CC230" s="195"/>
      <c r="CD230" s="195"/>
      <c r="CE230" s="195"/>
      <c r="CF230" s="195"/>
      <c r="CG230" s="195"/>
      <c r="CH230" s="195"/>
      <c r="CI230" s="195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</row>
    <row r="231" spans="1:105" s="127" customFormat="1" ht="15" customHeight="1">
      <c r="A231" s="192"/>
      <c r="B231" s="192"/>
      <c r="C231" s="192"/>
      <c r="D231" s="192"/>
      <c r="E231" s="192"/>
      <c r="F231" s="192"/>
      <c r="G231" s="192"/>
      <c r="H231" s="212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13"/>
      <c r="AC231" s="213"/>
      <c r="AD231" s="213"/>
      <c r="AE231" s="213"/>
      <c r="AF231" s="213"/>
      <c r="AG231" s="213"/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  <c r="BI231" s="213"/>
      <c r="BJ231" s="213"/>
      <c r="BK231" s="213"/>
      <c r="BL231" s="213"/>
      <c r="BM231" s="213"/>
      <c r="BN231" s="213"/>
      <c r="BO231" s="213"/>
      <c r="BP231" s="213"/>
      <c r="BQ231" s="213"/>
      <c r="BR231" s="213"/>
      <c r="BS231" s="214"/>
      <c r="BT231" s="195"/>
      <c r="BU231" s="195"/>
      <c r="BV231" s="195"/>
      <c r="BW231" s="195"/>
      <c r="BX231" s="195"/>
      <c r="BY231" s="195"/>
      <c r="BZ231" s="195"/>
      <c r="CA231" s="195"/>
      <c r="CB231" s="195"/>
      <c r="CC231" s="195"/>
      <c r="CD231" s="195"/>
      <c r="CE231" s="195"/>
      <c r="CF231" s="195"/>
      <c r="CG231" s="195"/>
      <c r="CH231" s="195"/>
      <c r="CI231" s="195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</row>
    <row r="232" spans="1:105" s="115" customFormat="1" ht="24.75" customHeight="1">
      <c r="A232" s="192" t="s">
        <v>117</v>
      </c>
      <c r="B232" s="192"/>
      <c r="C232" s="192"/>
      <c r="D232" s="192"/>
      <c r="E232" s="192"/>
      <c r="F232" s="192"/>
      <c r="G232" s="192"/>
      <c r="H232" s="212" t="s">
        <v>466</v>
      </c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3"/>
      <c r="AG232" s="213"/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  <c r="BI232" s="213"/>
      <c r="BJ232" s="213"/>
      <c r="BK232" s="213"/>
      <c r="BL232" s="213"/>
      <c r="BM232" s="213"/>
      <c r="BN232" s="213"/>
      <c r="BO232" s="213"/>
      <c r="BP232" s="213"/>
      <c r="BQ232" s="213"/>
      <c r="BR232" s="213"/>
      <c r="BS232" s="214"/>
      <c r="BT232" s="195">
        <f>SUM(BT233:CI235)</f>
        <v>0</v>
      </c>
      <c r="BU232" s="195"/>
      <c r="BV232" s="195"/>
      <c r="BW232" s="195"/>
      <c r="BX232" s="195"/>
      <c r="BY232" s="195"/>
      <c r="BZ232" s="195"/>
      <c r="CA232" s="195"/>
      <c r="CB232" s="195"/>
      <c r="CC232" s="195"/>
      <c r="CD232" s="195"/>
      <c r="CE232" s="195"/>
      <c r="CF232" s="195"/>
      <c r="CG232" s="195"/>
      <c r="CH232" s="195"/>
      <c r="CI232" s="195"/>
      <c r="CJ232" s="197">
        <f>SUM(CJ233:DA235)</f>
        <v>0</v>
      </c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</row>
    <row r="233" spans="1:105" s="115" customFormat="1" ht="15" hidden="1" customHeight="1">
      <c r="A233" s="209"/>
      <c r="B233" s="210"/>
      <c r="C233" s="210"/>
      <c r="D233" s="210"/>
      <c r="E233" s="210"/>
      <c r="F233" s="210"/>
      <c r="G233" s="211"/>
      <c r="H233" s="212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13"/>
      <c r="AC233" s="213"/>
      <c r="AD233" s="213"/>
      <c r="AE233" s="213"/>
      <c r="AF233" s="213"/>
      <c r="AG233" s="213"/>
      <c r="AH233" s="213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  <c r="BI233" s="213"/>
      <c r="BJ233" s="213"/>
      <c r="BK233" s="213"/>
      <c r="BL233" s="213"/>
      <c r="BM233" s="213"/>
      <c r="BN233" s="213"/>
      <c r="BO233" s="213"/>
      <c r="BP233" s="213"/>
      <c r="BQ233" s="213"/>
      <c r="BR233" s="213"/>
      <c r="BS233" s="214"/>
      <c r="BT233" s="215"/>
      <c r="BU233" s="216"/>
      <c r="BV233" s="216"/>
      <c r="BW233" s="216"/>
      <c r="BX233" s="216"/>
      <c r="BY233" s="216"/>
      <c r="BZ233" s="216"/>
      <c r="CA233" s="216"/>
      <c r="CB233" s="216"/>
      <c r="CC233" s="216"/>
      <c r="CD233" s="216"/>
      <c r="CE233" s="216"/>
      <c r="CF233" s="216"/>
      <c r="CG233" s="216"/>
      <c r="CH233" s="216"/>
      <c r="CI233" s="217"/>
      <c r="CJ233" s="218"/>
      <c r="CK233" s="219"/>
      <c r="CL233" s="219"/>
      <c r="CM233" s="219"/>
      <c r="CN233" s="219"/>
      <c r="CO233" s="219"/>
      <c r="CP233" s="219"/>
      <c r="CQ233" s="219"/>
      <c r="CR233" s="219"/>
      <c r="CS233" s="219"/>
      <c r="CT233" s="219"/>
      <c r="CU233" s="219"/>
      <c r="CV233" s="219"/>
      <c r="CW233" s="219"/>
      <c r="CX233" s="219"/>
      <c r="CY233" s="219"/>
      <c r="CZ233" s="219"/>
      <c r="DA233" s="220"/>
    </row>
    <row r="234" spans="1:105" s="115" customFormat="1" ht="15" hidden="1" customHeight="1">
      <c r="A234" s="209"/>
      <c r="B234" s="210"/>
      <c r="C234" s="210"/>
      <c r="D234" s="210"/>
      <c r="E234" s="210"/>
      <c r="F234" s="210"/>
      <c r="G234" s="211"/>
      <c r="H234" s="212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  <c r="AC234" s="213"/>
      <c r="AD234" s="213"/>
      <c r="AE234" s="213"/>
      <c r="AF234" s="213"/>
      <c r="AG234" s="213"/>
      <c r="AH234" s="213"/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  <c r="BI234" s="213"/>
      <c r="BJ234" s="213"/>
      <c r="BK234" s="213"/>
      <c r="BL234" s="213"/>
      <c r="BM234" s="213"/>
      <c r="BN234" s="213"/>
      <c r="BO234" s="213"/>
      <c r="BP234" s="213"/>
      <c r="BQ234" s="213"/>
      <c r="BR234" s="213"/>
      <c r="BS234" s="214"/>
      <c r="BT234" s="215"/>
      <c r="BU234" s="216"/>
      <c r="BV234" s="216"/>
      <c r="BW234" s="216"/>
      <c r="BX234" s="216"/>
      <c r="BY234" s="216"/>
      <c r="BZ234" s="216"/>
      <c r="CA234" s="216"/>
      <c r="CB234" s="216"/>
      <c r="CC234" s="216"/>
      <c r="CD234" s="216"/>
      <c r="CE234" s="216"/>
      <c r="CF234" s="216"/>
      <c r="CG234" s="216"/>
      <c r="CH234" s="216"/>
      <c r="CI234" s="217"/>
      <c r="CJ234" s="218"/>
      <c r="CK234" s="219"/>
      <c r="CL234" s="219"/>
      <c r="CM234" s="219"/>
      <c r="CN234" s="219"/>
      <c r="CO234" s="219"/>
      <c r="CP234" s="219"/>
      <c r="CQ234" s="219"/>
      <c r="CR234" s="219"/>
      <c r="CS234" s="219"/>
      <c r="CT234" s="219"/>
      <c r="CU234" s="219"/>
      <c r="CV234" s="219"/>
      <c r="CW234" s="219"/>
      <c r="CX234" s="219"/>
      <c r="CY234" s="219"/>
      <c r="CZ234" s="219"/>
      <c r="DA234" s="220"/>
    </row>
    <row r="235" spans="1:105" s="115" customFormat="1" ht="15" hidden="1" customHeight="1">
      <c r="A235" s="209"/>
      <c r="B235" s="210"/>
      <c r="C235" s="210"/>
      <c r="D235" s="210"/>
      <c r="E235" s="210"/>
      <c r="F235" s="210"/>
      <c r="G235" s="211"/>
      <c r="H235" s="212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13"/>
      <c r="AC235" s="213"/>
      <c r="AD235" s="213"/>
      <c r="AE235" s="213"/>
      <c r="AF235" s="213"/>
      <c r="AG235" s="213"/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  <c r="BI235" s="213"/>
      <c r="BJ235" s="213"/>
      <c r="BK235" s="213"/>
      <c r="BL235" s="213"/>
      <c r="BM235" s="213"/>
      <c r="BN235" s="213"/>
      <c r="BO235" s="213"/>
      <c r="BP235" s="213"/>
      <c r="BQ235" s="213"/>
      <c r="BR235" s="213"/>
      <c r="BS235" s="214"/>
      <c r="BT235" s="215"/>
      <c r="BU235" s="216"/>
      <c r="BV235" s="216"/>
      <c r="BW235" s="216"/>
      <c r="BX235" s="216"/>
      <c r="BY235" s="216"/>
      <c r="BZ235" s="216"/>
      <c r="CA235" s="216"/>
      <c r="CB235" s="216"/>
      <c r="CC235" s="216"/>
      <c r="CD235" s="216"/>
      <c r="CE235" s="216"/>
      <c r="CF235" s="216"/>
      <c r="CG235" s="216"/>
      <c r="CH235" s="216"/>
      <c r="CI235" s="217"/>
      <c r="CJ235" s="218"/>
      <c r="CK235" s="219"/>
      <c r="CL235" s="219"/>
      <c r="CM235" s="219"/>
      <c r="CN235" s="219"/>
      <c r="CO235" s="219"/>
      <c r="CP235" s="219"/>
      <c r="CQ235" s="219"/>
      <c r="CR235" s="219"/>
      <c r="CS235" s="219"/>
      <c r="CT235" s="219"/>
      <c r="CU235" s="219"/>
      <c r="CV235" s="219"/>
      <c r="CW235" s="219"/>
      <c r="CX235" s="219"/>
      <c r="CY235" s="219"/>
      <c r="CZ235" s="219"/>
      <c r="DA235" s="220"/>
    </row>
    <row r="236" spans="1:105" s="115" customFormat="1" ht="24.75" customHeight="1">
      <c r="A236" s="192" t="s">
        <v>467</v>
      </c>
      <c r="B236" s="192"/>
      <c r="C236" s="192"/>
      <c r="D236" s="192"/>
      <c r="E236" s="192"/>
      <c r="F236" s="192"/>
      <c r="G236" s="192"/>
      <c r="H236" s="212" t="s">
        <v>468</v>
      </c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/>
      <c r="AF236" s="213"/>
      <c r="AG236" s="213"/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  <c r="BI236" s="213"/>
      <c r="BJ236" s="213"/>
      <c r="BK236" s="213"/>
      <c r="BL236" s="213"/>
      <c r="BM236" s="213"/>
      <c r="BN236" s="213"/>
      <c r="BO236" s="213"/>
      <c r="BP236" s="213"/>
      <c r="BQ236" s="213"/>
      <c r="BR236" s="213"/>
      <c r="BS236" s="214"/>
      <c r="BT236" s="195"/>
      <c r="BU236" s="195"/>
      <c r="BV236" s="195"/>
      <c r="BW236" s="195"/>
      <c r="BX236" s="195"/>
      <c r="BY236" s="195"/>
      <c r="BZ236" s="195"/>
      <c r="CA236" s="195"/>
      <c r="CB236" s="195"/>
      <c r="CC236" s="195"/>
      <c r="CD236" s="195"/>
      <c r="CE236" s="195"/>
      <c r="CF236" s="195"/>
      <c r="CG236" s="195"/>
      <c r="CH236" s="195"/>
      <c r="CI236" s="195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</row>
    <row r="237" spans="1:105" s="115" customFormat="1" ht="15" customHeight="1">
      <c r="A237" s="192"/>
      <c r="B237" s="192"/>
      <c r="C237" s="192"/>
      <c r="D237" s="192"/>
      <c r="E237" s="192"/>
      <c r="F237" s="192"/>
      <c r="G237" s="192"/>
      <c r="H237" s="212" t="s">
        <v>514</v>
      </c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Z237" s="213"/>
      <c r="AA237" s="213"/>
      <c r="AB237" s="213"/>
      <c r="AC237" s="213"/>
      <c r="AD237" s="213"/>
      <c r="AE237" s="213"/>
      <c r="AF237" s="213"/>
      <c r="AG237" s="213"/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  <c r="BI237" s="213"/>
      <c r="BJ237" s="213"/>
      <c r="BK237" s="213"/>
      <c r="BL237" s="213"/>
      <c r="BM237" s="213"/>
      <c r="BN237" s="213"/>
      <c r="BO237" s="213"/>
      <c r="BP237" s="213"/>
      <c r="BQ237" s="213"/>
      <c r="BR237" s="213"/>
      <c r="BS237" s="214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  <c r="CH237" s="195"/>
      <c r="CI237" s="195"/>
      <c r="CJ237" s="197"/>
      <c r="CK237" s="197"/>
      <c r="CL237" s="197"/>
      <c r="CM237" s="197"/>
      <c r="CN237" s="197"/>
      <c r="CO237" s="197"/>
      <c r="CP237" s="197"/>
      <c r="CQ237" s="197"/>
      <c r="CR237" s="197"/>
      <c r="CS237" s="197"/>
      <c r="CT237" s="197"/>
      <c r="CU237" s="197"/>
      <c r="CV237" s="197"/>
      <c r="CW237" s="197"/>
      <c r="CX237" s="197"/>
      <c r="CY237" s="197"/>
      <c r="CZ237" s="197"/>
      <c r="DA237" s="197"/>
    </row>
    <row r="238" spans="1:105" s="115" customFormat="1" ht="15" customHeight="1">
      <c r="A238" s="192"/>
      <c r="B238" s="192"/>
      <c r="C238" s="192"/>
      <c r="D238" s="192"/>
      <c r="E238" s="192"/>
      <c r="F238" s="192"/>
      <c r="G238" s="192"/>
      <c r="H238" s="212" t="s">
        <v>519</v>
      </c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3"/>
      <c r="AC238" s="213"/>
      <c r="AD238" s="213"/>
      <c r="AE238" s="213"/>
      <c r="AF238" s="213"/>
      <c r="AG238" s="213"/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  <c r="BI238" s="213"/>
      <c r="BJ238" s="213"/>
      <c r="BK238" s="213"/>
      <c r="BL238" s="213"/>
      <c r="BM238" s="213"/>
      <c r="BN238" s="213"/>
      <c r="BO238" s="213"/>
      <c r="BP238" s="213"/>
      <c r="BQ238" s="213"/>
      <c r="BR238" s="213"/>
      <c r="BS238" s="214"/>
      <c r="BT238" s="195"/>
      <c r="BU238" s="195"/>
      <c r="BV238" s="195"/>
      <c r="BW238" s="195"/>
      <c r="BX238" s="195"/>
      <c r="BY238" s="195"/>
      <c r="BZ238" s="195"/>
      <c r="CA238" s="195"/>
      <c r="CB238" s="195"/>
      <c r="CC238" s="195"/>
      <c r="CD238" s="195"/>
      <c r="CE238" s="195"/>
      <c r="CF238" s="195"/>
      <c r="CG238" s="195"/>
      <c r="CH238" s="195"/>
      <c r="CI238" s="195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</row>
    <row r="239" spans="1:105" s="115" customFormat="1" ht="15" customHeight="1">
      <c r="A239" s="209"/>
      <c r="B239" s="210"/>
      <c r="C239" s="210"/>
      <c r="D239" s="210"/>
      <c r="E239" s="210"/>
      <c r="F239" s="210"/>
      <c r="G239" s="211"/>
      <c r="H239" s="212" t="s">
        <v>517</v>
      </c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13"/>
      <c r="AC239" s="213"/>
      <c r="AD239" s="213"/>
      <c r="AE239" s="213"/>
      <c r="AF239" s="213"/>
      <c r="AG239" s="213"/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  <c r="BI239" s="213"/>
      <c r="BJ239" s="213"/>
      <c r="BK239" s="213"/>
      <c r="BL239" s="213"/>
      <c r="BM239" s="213"/>
      <c r="BN239" s="213"/>
      <c r="BO239" s="213"/>
      <c r="BP239" s="213"/>
      <c r="BQ239" s="213"/>
      <c r="BR239" s="213"/>
      <c r="BS239" s="214"/>
      <c r="BT239" s="215"/>
      <c r="BU239" s="216"/>
      <c r="BV239" s="216"/>
      <c r="BW239" s="216"/>
      <c r="BX239" s="216"/>
      <c r="BY239" s="216"/>
      <c r="BZ239" s="216"/>
      <c r="CA239" s="216"/>
      <c r="CB239" s="216"/>
      <c r="CC239" s="216"/>
      <c r="CD239" s="216"/>
      <c r="CE239" s="216"/>
      <c r="CF239" s="216"/>
      <c r="CG239" s="216"/>
      <c r="CH239" s="216"/>
      <c r="CI239" s="217"/>
      <c r="CJ239" s="218"/>
      <c r="CK239" s="219"/>
      <c r="CL239" s="219"/>
      <c r="CM239" s="219"/>
      <c r="CN239" s="219"/>
      <c r="CO239" s="219"/>
      <c r="CP239" s="219"/>
      <c r="CQ239" s="219"/>
      <c r="CR239" s="219"/>
      <c r="CS239" s="219"/>
      <c r="CT239" s="219"/>
      <c r="CU239" s="219"/>
      <c r="CV239" s="219"/>
      <c r="CW239" s="219"/>
      <c r="CX239" s="219"/>
      <c r="CY239" s="219"/>
      <c r="CZ239" s="219"/>
      <c r="DA239" s="220"/>
    </row>
    <row r="240" spans="1:105" s="115" customFormat="1" ht="15" customHeight="1">
      <c r="A240" s="209"/>
      <c r="B240" s="210"/>
      <c r="C240" s="210"/>
      <c r="D240" s="210"/>
      <c r="E240" s="210"/>
      <c r="F240" s="210"/>
      <c r="G240" s="211"/>
      <c r="H240" s="212" t="s">
        <v>513</v>
      </c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13"/>
      <c r="AC240" s="213"/>
      <c r="AD240" s="213"/>
      <c r="AE240" s="213"/>
      <c r="AF240" s="213"/>
      <c r="AG240" s="213"/>
      <c r="AH240" s="213"/>
      <c r="AI240" s="213"/>
      <c r="AJ240" s="213"/>
      <c r="AK240" s="213"/>
      <c r="AL240" s="213"/>
      <c r="AM240" s="213"/>
      <c r="AN240" s="213"/>
      <c r="AO240" s="213"/>
      <c r="AP240" s="213"/>
      <c r="AQ240" s="213"/>
      <c r="AR240" s="213"/>
      <c r="AS240" s="213"/>
      <c r="AT240" s="213"/>
      <c r="AU240" s="213"/>
      <c r="AV240" s="213"/>
      <c r="AW240" s="213"/>
      <c r="AX240" s="213"/>
      <c r="AY240" s="213"/>
      <c r="AZ240" s="213"/>
      <c r="BA240" s="213"/>
      <c r="BB240" s="213"/>
      <c r="BC240" s="213"/>
      <c r="BD240" s="213"/>
      <c r="BE240" s="213"/>
      <c r="BF240" s="213"/>
      <c r="BG240" s="213"/>
      <c r="BH240" s="213"/>
      <c r="BI240" s="213"/>
      <c r="BJ240" s="213"/>
      <c r="BK240" s="213"/>
      <c r="BL240" s="213"/>
      <c r="BM240" s="213"/>
      <c r="BN240" s="213"/>
      <c r="BO240" s="213"/>
      <c r="BP240" s="213"/>
      <c r="BQ240" s="213"/>
      <c r="BR240" s="213"/>
      <c r="BS240" s="214"/>
      <c r="BT240" s="215">
        <v>1</v>
      </c>
      <c r="BU240" s="216"/>
      <c r="BV240" s="216"/>
      <c r="BW240" s="216"/>
      <c r="BX240" s="216"/>
      <c r="BY240" s="216"/>
      <c r="BZ240" s="216"/>
      <c r="CA240" s="216"/>
      <c r="CB240" s="216"/>
      <c r="CC240" s="216"/>
      <c r="CD240" s="216"/>
      <c r="CE240" s="216"/>
      <c r="CF240" s="216"/>
      <c r="CG240" s="216"/>
      <c r="CH240" s="216"/>
      <c r="CI240" s="217"/>
      <c r="CJ240" s="218">
        <v>32000</v>
      </c>
      <c r="CK240" s="219"/>
      <c r="CL240" s="219"/>
      <c r="CM240" s="219"/>
      <c r="CN240" s="219"/>
      <c r="CO240" s="219"/>
      <c r="CP240" s="219"/>
      <c r="CQ240" s="219"/>
      <c r="CR240" s="219"/>
      <c r="CS240" s="219"/>
      <c r="CT240" s="219"/>
      <c r="CU240" s="219"/>
      <c r="CV240" s="219"/>
      <c r="CW240" s="219"/>
      <c r="CX240" s="219"/>
      <c r="CY240" s="219"/>
      <c r="CZ240" s="219"/>
      <c r="DA240" s="220"/>
    </row>
    <row r="241" spans="1:105" s="115" customFormat="1" ht="15" customHeight="1">
      <c r="A241" s="209"/>
      <c r="B241" s="210"/>
      <c r="C241" s="210"/>
      <c r="D241" s="210"/>
      <c r="E241" s="210"/>
      <c r="F241" s="210"/>
      <c r="G241" s="211"/>
      <c r="H241" s="212" t="s">
        <v>541</v>
      </c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3"/>
      <c r="Y241" s="213"/>
      <c r="Z241" s="213"/>
      <c r="AA241" s="213"/>
      <c r="AB241" s="213"/>
      <c r="AC241" s="213"/>
      <c r="AD241" s="213"/>
      <c r="AE241" s="213"/>
      <c r="AF241" s="213"/>
      <c r="AG241" s="213"/>
      <c r="AH241" s="213"/>
      <c r="AI241" s="213"/>
      <c r="AJ241" s="213"/>
      <c r="AK241" s="213"/>
      <c r="AL241" s="213"/>
      <c r="AM241" s="213"/>
      <c r="AN241" s="213"/>
      <c r="AO241" s="213"/>
      <c r="AP241" s="213"/>
      <c r="AQ241" s="213"/>
      <c r="AR241" s="213"/>
      <c r="AS241" s="213"/>
      <c r="AT241" s="213"/>
      <c r="AU241" s="213"/>
      <c r="AV241" s="213"/>
      <c r="AW241" s="213"/>
      <c r="AX241" s="213"/>
      <c r="AY241" s="213"/>
      <c r="AZ241" s="213"/>
      <c r="BA241" s="213"/>
      <c r="BB241" s="213"/>
      <c r="BC241" s="213"/>
      <c r="BD241" s="213"/>
      <c r="BE241" s="213"/>
      <c r="BF241" s="213"/>
      <c r="BG241" s="213"/>
      <c r="BH241" s="213"/>
      <c r="BI241" s="213"/>
      <c r="BJ241" s="213"/>
      <c r="BK241" s="213"/>
      <c r="BL241" s="213"/>
      <c r="BM241" s="213"/>
      <c r="BN241" s="213"/>
      <c r="BO241" s="213"/>
      <c r="BP241" s="213"/>
      <c r="BQ241" s="213"/>
      <c r="BR241" s="213"/>
      <c r="BS241" s="214"/>
      <c r="BT241" s="215"/>
      <c r="BU241" s="216"/>
      <c r="BV241" s="216"/>
      <c r="BW241" s="216"/>
      <c r="BX241" s="216"/>
      <c r="BY241" s="216"/>
      <c r="BZ241" s="216"/>
      <c r="CA241" s="216"/>
      <c r="CB241" s="216"/>
      <c r="CC241" s="216"/>
      <c r="CD241" s="216"/>
      <c r="CE241" s="216"/>
      <c r="CF241" s="216"/>
      <c r="CG241" s="216"/>
      <c r="CH241" s="216"/>
      <c r="CI241" s="217"/>
      <c r="CJ241" s="218"/>
      <c r="CK241" s="219"/>
      <c r="CL241" s="219"/>
      <c r="CM241" s="219"/>
      <c r="CN241" s="219"/>
      <c r="CO241" s="219"/>
      <c r="CP241" s="219"/>
      <c r="CQ241" s="219"/>
      <c r="CR241" s="219"/>
      <c r="CS241" s="219"/>
      <c r="CT241" s="219"/>
      <c r="CU241" s="219"/>
      <c r="CV241" s="219"/>
      <c r="CW241" s="219"/>
      <c r="CX241" s="219"/>
      <c r="CY241" s="219"/>
      <c r="CZ241" s="219"/>
      <c r="DA241" s="220"/>
    </row>
    <row r="242" spans="1:105" s="115" customFormat="1" ht="15" customHeight="1">
      <c r="A242" s="192"/>
      <c r="B242" s="192"/>
      <c r="C242" s="192"/>
      <c r="D242" s="192"/>
      <c r="E242" s="192"/>
      <c r="F242" s="192"/>
      <c r="G242" s="192"/>
      <c r="H242" s="212" t="s">
        <v>520</v>
      </c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3"/>
      <c r="Y242" s="213"/>
      <c r="Z242" s="213"/>
      <c r="AA242" s="213"/>
      <c r="AB242" s="213"/>
      <c r="AC242" s="213"/>
      <c r="AD242" s="213"/>
      <c r="AE242" s="213"/>
      <c r="AF242" s="213"/>
      <c r="AG242" s="213"/>
      <c r="AH242" s="213"/>
      <c r="AI242" s="213"/>
      <c r="AJ242" s="213"/>
      <c r="AK242" s="213"/>
      <c r="AL242" s="213"/>
      <c r="AM242" s="213"/>
      <c r="AN242" s="213"/>
      <c r="AO242" s="213"/>
      <c r="AP242" s="213"/>
      <c r="AQ242" s="213"/>
      <c r="AR242" s="213"/>
      <c r="AS242" s="213"/>
      <c r="AT242" s="213"/>
      <c r="AU242" s="213"/>
      <c r="AV242" s="213"/>
      <c r="AW242" s="213"/>
      <c r="AX242" s="213"/>
      <c r="AY242" s="213"/>
      <c r="AZ242" s="213"/>
      <c r="BA242" s="213"/>
      <c r="BB242" s="213"/>
      <c r="BC242" s="213"/>
      <c r="BD242" s="213"/>
      <c r="BE242" s="213"/>
      <c r="BF242" s="213"/>
      <c r="BG242" s="213"/>
      <c r="BH242" s="213"/>
      <c r="BI242" s="213"/>
      <c r="BJ242" s="213"/>
      <c r="BK242" s="213"/>
      <c r="BL242" s="213"/>
      <c r="BM242" s="213"/>
      <c r="BN242" s="213"/>
      <c r="BO242" s="213"/>
      <c r="BP242" s="213"/>
      <c r="BQ242" s="213"/>
      <c r="BR242" s="213"/>
      <c r="BS242" s="214"/>
      <c r="BT242" s="195"/>
      <c r="BU242" s="195"/>
      <c r="BV242" s="195"/>
      <c r="BW242" s="195"/>
      <c r="BX242" s="195"/>
      <c r="BY242" s="195"/>
      <c r="BZ242" s="195"/>
      <c r="CA242" s="195"/>
      <c r="CB242" s="195"/>
      <c r="CC242" s="195"/>
      <c r="CD242" s="195"/>
      <c r="CE242" s="195"/>
      <c r="CF242" s="195"/>
      <c r="CG242" s="195"/>
      <c r="CH242" s="195"/>
      <c r="CI242" s="195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</row>
    <row r="243" spans="1:105" s="109" customFormat="1" ht="15" customHeight="1">
      <c r="A243" s="192"/>
      <c r="B243" s="192"/>
      <c r="C243" s="192"/>
      <c r="D243" s="192"/>
      <c r="E243" s="192"/>
      <c r="F243" s="192"/>
      <c r="G243" s="192"/>
      <c r="H243" s="206" t="s">
        <v>336</v>
      </c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207"/>
      <c r="V243" s="207"/>
      <c r="W243" s="207"/>
      <c r="X243" s="207"/>
      <c r="Y243" s="207"/>
      <c r="Z243" s="207"/>
      <c r="AA243" s="207"/>
      <c r="AB243" s="207"/>
      <c r="AC243" s="207"/>
      <c r="AD243" s="207"/>
      <c r="AE243" s="207"/>
      <c r="AF243" s="207"/>
      <c r="AG243" s="207"/>
      <c r="AH243" s="207"/>
      <c r="AI243" s="207"/>
      <c r="AJ243" s="207"/>
      <c r="AK243" s="207"/>
      <c r="AL243" s="207"/>
      <c r="AM243" s="207"/>
      <c r="AN243" s="207"/>
      <c r="AO243" s="207"/>
      <c r="AP243" s="207"/>
      <c r="AQ243" s="207"/>
      <c r="AR243" s="207"/>
      <c r="AS243" s="207"/>
      <c r="AT243" s="207"/>
      <c r="AU243" s="207"/>
      <c r="AV243" s="207"/>
      <c r="AW243" s="207"/>
      <c r="AX243" s="207"/>
      <c r="AY243" s="207"/>
      <c r="AZ243" s="207"/>
      <c r="BA243" s="207"/>
      <c r="BB243" s="207"/>
      <c r="BC243" s="207"/>
      <c r="BD243" s="207"/>
      <c r="BE243" s="207"/>
      <c r="BF243" s="207"/>
      <c r="BG243" s="207"/>
      <c r="BH243" s="207"/>
      <c r="BI243" s="207"/>
      <c r="BJ243" s="207"/>
      <c r="BK243" s="207"/>
      <c r="BL243" s="207"/>
      <c r="BM243" s="207"/>
      <c r="BN243" s="207"/>
      <c r="BO243" s="207"/>
      <c r="BP243" s="207"/>
      <c r="BQ243" s="207"/>
      <c r="BR243" s="207"/>
      <c r="BS243" s="208"/>
      <c r="BT243" s="195" t="s">
        <v>293</v>
      </c>
      <c r="BU243" s="195"/>
      <c r="BV243" s="195"/>
      <c r="BW243" s="195"/>
      <c r="BX243" s="195"/>
      <c r="BY243" s="195"/>
      <c r="BZ243" s="195"/>
      <c r="CA243" s="195"/>
      <c r="CB243" s="195"/>
      <c r="CC243" s="195"/>
      <c r="CD243" s="195"/>
      <c r="CE243" s="195"/>
      <c r="CF243" s="195"/>
      <c r="CG243" s="195"/>
      <c r="CH243" s="195"/>
      <c r="CI243" s="195"/>
      <c r="CJ243" s="197">
        <f>SUM(CJ223:DA241)</f>
        <v>32000</v>
      </c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</row>
    <row r="244" spans="1:105" s="109" customFormat="1" ht="12" customHeight="1"/>
    <row r="245" spans="1:105" s="151" customFormat="1" ht="15" hidden="1" customHeight="1">
      <c r="A245" s="205" t="s">
        <v>439</v>
      </c>
      <c r="B245" s="205"/>
      <c r="C245" s="205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5"/>
      <c r="Q245" s="205"/>
      <c r="R245" s="205"/>
      <c r="S245" s="205"/>
      <c r="T245" s="205"/>
      <c r="U245" s="205"/>
      <c r="V245" s="205"/>
      <c r="W245" s="205"/>
      <c r="X245" s="205"/>
      <c r="Y245" s="205"/>
      <c r="Z245" s="205"/>
      <c r="AA245" s="205"/>
      <c r="AB245" s="205"/>
      <c r="AC245" s="205"/>
      <c r="AD245" s="205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205"/>
      <c r="AT245" s="205"/>
      <c r="AU245" s="205"/>
      <c r="AV245" s="205"/>
      <c r="AW245" s="205"/>
      <c r="AX245" s="205"/>
      <c r="AY245" s="205"/>
      <c r="AZ245" s="205"/>
      <c r="BA245" s="205"/>
      <c r="BB245" s="205"/>
      <c r="BC245" s="205"/>
      <c r="BD245" s="205"/>
      <c r="BE245" s="205"/>
      <c r="BF245" s="205"/>
      <c r="BG245" s="205"/>
      <c r="BH245" s="205"/>
      <c r="BI245" s="205"/>
      <c r="BJ245" s="205"/>
      <c r="BK245" s="205"/>
      <c r="BL245" s="205"/>
      <c r="BM245" s="205"/>
      <c r="BN245" s="205"/>
      <c r="BO245" s="205"/>
      <c r="BP245" s="205"/>
      <c r="BQ245" s="205"/>
      <c r="BR245" s="205"/>
      <c r="BS245" s="205"/>
      <c r="BT245" s="205"/>
      <c r="BU245" s="205"/>
      <c r="BV245" s="205"/>
      <c r="BW245" s="205"/>
      <c r="BX245" s="205"/>
      <c r="BY245" s="205"/>
      <c r="BZ245" s="205"/>
      <c r="CA245" s="205"/>
      <c r="CB245" s="205"/>
      <c r="CC245" s="205"/>
      <c r="CD245" s="205"/>
      <c r="CE245" s="205"/>
      <c r="CF245" s="205"/>
      <c r="CG245" s="205"/>
      <c r="CH245" s="205"/>
      <c r="CI245" s="205"/>
      <c r="CJ245" s="205"/>
      <c r="CK245" s="205"/>
      <c r="CL245" s="205"/>
      <c r="CM245" s="205"/>
      <c r="CN245" s="205"/>
      <c r="CO245" s="205"/>
      <c r="CP245" s="205"/>
      <c r="CQ245" s="205"/>
      <c r="CR245" s="205"/>
      <c r="CS245" s="205"/>
      <c r="CT245" s="205"/>
      <c r="CU245" s="205"/>
      <c r="CV245" s="205"/>
      <c r="CW245" s="205"/>
      <c r="CX245" s="205"/>
      <c r="CY245" s="205"/>
      <c r="CZ245" s="205"/>
      <c r="DA245" s="205"/>
    </row>
    <row r="246" spans="1:105" s="109" customFormat="1" ht="10.5" hidden="1" customHeight="1"/>
    <row r="247" spans="1:105" s="153" customFormat="1" ht="30" hidden="1" customHeight="1">
      <c r="A247" s="201" t="s">
        <v>329</v>
      </c>
      <c r="B247" s="202"/>
      <c r="C247" s="202"/>
      <c r="D247" s="202"/>
      <c r="E247" s="202"/>
      <c r="F247" s="202"/>
      <c r="G247" s="203"/>
      <c r="H247" s="201" t="s">
        <v>463</v>
      </c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2"/>
      <c r="AT247" s="202"/>
      <c r="AU247" s="202"/>
      <c r="AV247" s="202"/>
      <c r="AW247" s="202"/>
      <c r="AX247" s="202"/>
      <c r="AY247" s="202"/>
      <c r="AZ247" s="202"/>
      <c r="BA247" s="202"/>
      <c r="BB247" s="202"/>
      <c r="BC247" s="203"/>
      <c r="BD247" s="201" t="s">
        <v>418</v>
      </c>
      <c r="BE247" s="202"/>
      <c r="BF247" s="202"/>
      <c r="BG247" s="202"/>
      <c r="BH247" s="202"/>
      <c r="BI247" s="202"/>
      <c r="BJ247" s="202"/>
      <c r="BK247" s="202"/>
      <c r="BL247" s="202"/>
      <c r="BM247" s="202"/>
      <c r="BN247" s="202"/>
      <c r="BO247" s="202"/>
      <c r="BP247" s="202"/>
      <c r="BQ247" s="202"/>
      <c r="BR247" s="202"/>
      <c r="BS247" s="203"/>
      <c r="BT247" s="201" t="s">
        <v>428</v>
      </c>
      <c r="BU247" s="202"/>
      <c r="BV247" s="202"/>
      <c r="BW247" s="202"/>
      <c r="BX247" s="202"/>
      <c r="BY247" s="202"/>
      <c r="BZ247" s="202"/>
      <c r="CA247" s="202"/>
      <c r="CB247" s="202"/>
      <c r="CC247" s="202"/>
      <c r="CD247" s="202"/>
      <c r="CE247" s="202"/>
      <c r="CF247" s="202"/>
      <c r="CG247" s="202"/>
      <c r="CH247" s="202"/>
      <c r="CI247" s="203"/>
      <c r="CJ247" s="201" t="s">
        <v>429</v>
      </c>
      <c r="CK247" s="202"/>
      <c r="CL247" s="202"/>
      <c r="CM247" s="202"/>
      <c r="CN247" s="202"/>
      <c r="CO247" s="202"/>
      <c r="CP247" s="202"/>
      <c r="CQ247" s="202"/>
      <c r="CR247" s="202"/>
      <c r="CS247" s="202"/>
      <c r="CT247" s="202"/>
      <c r="CU247" s="202"/>
      <c r="CV247" s="202"/>
      <c r="CW247" s="202"/>
      <c r="CX247" s="202"/>
      <c r="CY247" s="202"/>
      <c r="CZ247" s="202"/>
      <c r="DA247" s="203"/>
    </row>
    <row r="248" spans="1:105" s="114" customFormat="1" hidden="1">
      <c r="A248" s="204"/>
      <c r="B248" s="204"/>
      <c r="C248" s="204"/>
      <c r="D248" s="204"/>
      <c r="E248" s="204"/>
      <c r="F248" s="204"/>
      <c r="G248" s="204"/>
      <c r="H248" s="204">
        <v>1</v>
      </c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>
        <v>2</v>
      </c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>
        <v>3</v>
      </c>
      <c r="BU248" s="204"/>
      <c r="BV248" s="204"/>
      <c r="BW248" s="204"/>
      <c r="BX248" s="204"/>
      <c r="BY248" s="204"/>
      <c r="BZ248" s="204"/>
      <c r="CA248" s="204"/>
      <c r="CB248" s="204"/>
      <c r="CC248" s="204"/>
      <c r="CD248" s="204"/>
      <c r="CE248" s="204"/>
      <c r="CF248" s="204"/>
      <c r="CG248" s="204"/>
      <c r="CH248" s="204"/>
      <c r="CI248" s="204"/>
      <c r="CJ248" s="204">
        <v>4</v>
      </c>
      <c r="CK248" s="204"/>
      <c r="CL248" s="204"/>
      <c r="CM248" s="204"/>
      <c r="CN248" s="204"/>
      <c r="CO248" s="204"/>
      <c r="CP248" s="204"/>
      <c r="CQ248" s="204"/>
      <c r="CR248" s="204"/>
      <c r="CS248" s="204"/>
      <c r="CT248" s="204"/>
      <c r="CU248" s="204"/>
      <c r="CV248" s="204"/>
      <c r="CW248" s="204"/>
      <c r="CX248" s="204"/>
      <c r="CY248" s="204"/>
      <c r="CZ248" s="204"/>
      <c r="DA248" s="204"/>
    </row>
    <row r="249" spans="1:105" s="115" customFormat="1" ht="15.75" hidden="1" customHeight="1">
      <c r="A249" s="192"/>
      <c r="B249" s="192"/>
      <c r="C249" s="192"/>
      <c r="D249" s="192"/>
      <c r="E249" s="192"/>
      <c r="F249" s="192"/>
      <c r="G249" s="192"/>
      <c r="H249" s="193" t="s">
        <v>464</v>
      </c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3"/>
      <c r="AT249" s="193"/>
      <c r="AU249" s="193"/>
      <c r="AV249" s="193"/>
      <c r="AW249" s="193"/>
      <c r="AX249" s="193"/>
      <c r="AY249" s="193"/>
      <c r="AZ249" s="193"/>
      <c r="BA249" s="193"/>
      <c r="BB249" s="193"/>
      <c r="BC249" s="193"/>
      <c r="BD249" s="195"/>
      <c r="BE249" s="195"/>
      <c r="BF249" s="195"/>
      <c r="BG249" s="195"/>
      <c r="BH249" s="195"/>
      <c r="BI249" s="195"/>
      <c r="BJ249" s="195"/>
      <c r="BK249" s="195"/>
      <c r="BL249" s="195"/>
      <c r="BM249" s="195"/>
      <c r="BN249" s="195"/>
      <c r="BO249" s="195"/>
      <c r="BP249" s="195"/>
      <c r="BQ249" s="195"/>
      <c r="BR249" s="195"/>
      <c r="BS249" s="195"/>
      <c r="BT249" s="195"/>
      <c r="BU249" s="195"/>
      <c r="BV249" s="195"/>
      <c r="BW249" s="195"/>
      <c r="BX249" s="195"/>
      <c r="BY249" s="195"/>
      <c r="BZ249" s="195"/>
      <c r="CA249" s="195"/>
      <c r="CB249" s="195"/>
      <c r="CC249" s="195"/>
      <c r="CD249" s="195"/>
      <c r="CE249" s="195"/>
      <c r="CF249" s="195"/>
      <c r="CG249" s="195"/>
      <c r="CH249" s="195"/>
      <c r="CI249" s="195"/>
      <c r="CJ249" s="195"/>
      <c r="CK249" s="195"/>
      <c r="CL249" s="195"/>
      <c r="CM249" s="195"/>
      <c r="CN249" s="195"/>
      <c r="CO249" s="195"/>
      <c r="CP249" s="195"/>
      <c r="CQ249" s="195"/>
      <c r="CR249" s="195"/>
      <c r="CS249" s="195"/>
      <c r="CT249" s="195"/>
      <c r="CU249" s="195"/>
      <c r="CV249" s="195"/>
      <c r="CW249" s="195"/>
      <c r="CX249" s="195"/>
      <c r="CY249" s="195"/>
      <c r="CZ249" s="195"/>
      <c r="DA249" s="195"/>
    </row>
    <row r="250" spans="1:105" s="115" customFormat="1" ht="27" hidden="1" customHeight="1">
      <c r="A250" s="192"/>
      <c r="B250" s="192"/>
      <c r="C250" s="192"/>
      <c r="D250" s="192"/>
      <c r="E250" s="192"/>
      <c r="F250" s="192"/>
      <c r="G250" s="192"/>
      <c r="H250" s="193" t="s">
        <v>465</v>
      </c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3"/>
      <c r="AT250" s="193"/>
      <c r="AU250" s="193"/>
      <c r="AV250" s="193"/>
      <c r="AW250" s="193"/>
      <c r="AX250" s="193"/>
      <c r="AY250" s="193"/>
      <c r="AZ250" s="193"/>
      <c r="BA250" s="193"/>
      <c r="BB250" s="193"/>
      <c r="BC250" s="193"/>
      <c r="BD250" s="195"/>
      <c r="BE250" s="195"/>
      <c r="BF250" s="195"/>
      <c r="BG250" s="195"/>
      <c r="BH250" s="195"/>
      <c r="BI250" s="195"/>
      <c r="BJ250" s="195"/>
      <c r="BK250" s="195"/>
      <c r="BL250" s="195"/>
      <c r="BM250" s="195"/>
      <c r="BN250" s="195"/>
      <c r="BO250" s="195"/>
      <c r="BP250" s="195"/>
      <c r="BQ250" s="195"/>
      <c r="BR250" s="195"/>
      <c r="BS250" s="195"/>
      <c r="BT250" s="195"/>
      <c r="BU250" s="195"/>
      <c r="BV250" s="195"/>
      <c r="BW250" s="195"/>
      <c r="BX250" s="195"/>
      <c r="BY250" s="195"/>
      <c r="BZ250" s="195"/>
      <c r="CA250" s="195"/>
      <c r="CB250" s="195"/>
      <c r="CC250" s="195"/>
      <c r="CD250" s="195"/>
      <c r="CE250" s="195"/>
      <c r="CF250" s="195"/>
      <c r="CG250" s="195"/>
      <c r="CH250" s="195"/>
      <c r="CI250" s="195"/>
      <c r="CJ250" s="195"/>
      <c r="CK250" s="195"/>
      <c r="CL250" s="195"/>
      <c r="CM250" s="195"/>
      <c r="CN250" s="195"/>
      <c r="CO250" s="195"/>
      <c r="CP250" s="195"/>
      <c r="CQ250" s="195"/>
      <c r="CR250" s="195"/>
      <c r="CS250" s="195"/>
      <c r="CT250" s="195"/>
      <c r="CU250" s="195"/>
      <c r="CV250" s="195"/>
      <c r="CW250" s="195"/>
      <c r="CX250" s="195"/>
      <c r="CY250" s="195"/>
      <c r="CZ250" s="195"/>
      <c r="DA250" s="195"/>
    </row>
    <row r="251" spans="1:105" s="115" customFormat="1" ht="15" hidden="1" customHeight="1">
      <c r="A251" s="192"/>
      <c r="B251" s="192"/>
      <c r="C251" s="192"/>
      <c r="D251" s="192"/>
      <c r="E251" s="192"/>
      <c r="F251" s="192"/>
      <c r="G251" s="192"/>
      <c r="H251" s="193" t="s">
        <v>469</v>
      </c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3"/>
      <c r="AT251" s="193"/>
      <c r="AU251" s="193"/>
      <c r="AV251" s="193"/>
      <c r="AW251" s="193"/>
      <c r="AX251" s="193"/>
      <c r="AY251" s="193"/>
      <c r="AZ251" s="193"/>
      <c r="BA251" s="193"/>
      <c r="BB251" s="193"/>
      <c r="BC251" s="193"/>
      <c r="BD251" s="195"/>
      <c r="BE251" s="195"/>
      <c r="BF251" s="195"/>
      <c r="BG251" s="195"/>
      <c r="BH251" s="195"/>
      <c r="BI251" s="195"/>
      <c r="BJ251" s="195"/>
      <c r="BK251" s="195"/>
      <c r="BL251" s="195"/>
      <c r="BM251" s="195"/>
      <c r="BN251" s="195"/>
      <c r="BO251" s="195"/>
      <c r="BP251" s="195"/>
      <c r="BQ251" s="195"/>
      <c r="BR251" s="195"/>
      <c r="BS251" s="195"/>
      <c r="BT251" s="195"/>
      <c r="BU251" s="195"/>
      <c r="BV251" s="195"/>
      <c r="BW251" s="195"/>
      <c r="BX251" s="195"/>
      <c r="BY251" s="195"/>
      <c r="BZ251" s="195"/>
      <c r="CA251" s="195"/>
      <c r="CB251" s="195"/>
      <c r="CC251" s="195"/>
      <c r="CD251" s="195"/>
      <c r="CE251" s="195"/>
      <c r="CF251" s="195"/>
      <c r="CG251" s="195"/>
      <c r="CH251" s="195"/>
      <c r="CI251" s="195"/>
      <c r="CJ251" s="195"/>
      <c r="CK251" s="195"/>
      <c r="CL251" s="195"/>
      <c r="CM251" s="195"/>
      <c r="CN251" s="195"/>
      <c r="CO251" s="195"/>
      <c r="CP251" s="195"/>
      <c r="CQ251" s="195"/>
      <c r="CR251" s="195"/>
      <c r="CS251" s="195"/>
      <c r="CT251" s="195"/>
      <c r="CU251" s="195"/>
      <c r="CV251" s="195"/>
      <c r="CW251" s="195"/>
      <c r="CX251" s="195"/>
      <c r="CY251" s="195"/>
      <c r="CZ251" s="195"/>
      <c r="DA251" s="195"/>
    </row>
    <row r="252" spans="1:105" s="115" customFormat="1" ht="15" hidden="1" customHeight="1">
      <c r="A252" s="192"/>
      <c r="B252" s="192"/>
      <c r="C252" s="192"/>
      <c r="D252" s="192"/>
      <c r="E252" s="192"/>
      <c r="F252" s="192"/>
      <c r="G252" s="192"/>
      <c r="H252" s="193" t="s">
        <v>472</v>
      </c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  <c r="AM252" s="193"/>
      <c r="AN252" s="193"/>
      <c r="AO252" s="193"/>
      <c r="AP252" s="193"/>
      <c r="AQ252" s="193"/>
      <c r="AR252" s="193"/>
      <c r="AS252" s="193"/>
      <c r="AT252" s="193"/>
      <c r="AU252" s="193"/>
      <c r="AV252" s="193"/>
      <c r="AW252" s="193"/>
      <c r="AX252" s="193"/>
      <c r="AY252" s="193"/>
      <c r="AZ252" s="193"/>
      <c r="BA252" s="193"/>
      <c r="BB252" s="193"/>
      <c r="BC252" s="193"/>
      <c r="BD252" s="195"/>
      <c r="BE252" s="195"/>
      <c r="BF252" s="195"/>
      <c r="BG252" s="195"/>
      <c r="BH252" s="195"/>
      <c r="BI252" s="195"/>
      <c r="BJ252" s="195"/>
      <c r="BK252" s="195"/>
      <c r="BL252" s="195"/>
      <c r="BM252" s="195"/>
      <c r="BN252" s="195"/>
      <c r="BO252" s="195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</row>
    <row r="253" spans="1:105" s="115" customFormat="1" ht="15" hidden="1" customHeight="1">
      <c r="A253" s="192"/>
      <c r="B253" s="192"/>
      <c r="C253" s="192"/>
      <c r="D253" s="192"/>
      <c r="E253" s="192"/>
      <c r="F253" s="192"/>
      <c r="G253" s="192"/>
      <c r="H253" s="193" t="s">
        <v>470</v>
      </c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  <c r="AA253" s="193"/>
      <c r="AB253" s="193"/>
      <c r="AC253" s="193"/>
      <c r="AD253" s="193"/>
      <c r="AE253" s="193"/>
      <c r="AF253" s="193"/>
      <c r="AG253" s="193"/>
      <c r="AH253" s="193"/>
      <c r="AI253" s="193"/>
      <c r="AJ253" s="193"/>
      <c r="AK253" s="193"/>
      <c r="AL253" s="193"/>
      <c r="AM253" s="193"/>
      <c r="AN253" s="193"/>
      <c r="AO253" s="193"/>
      <c r="AP253" s="193"/>
      <c r="AQ253" s="193"/>
      <c r="AR253" s="193"/>
      <c r="AS253" s="193"/>
      <c r="AT253" s="193"/>
      <c r="AU253" s="193"/>
      <c r="AV253" s="193"/>
      <c r="AW253" s="193"/>
      <c r="AX253" s="193"/>
      <c r="AY253" s="193"/>
      <c r="AZ253" s="193"/>
      <c r="BA253" s="193"/>
      <c r="BB253" s="193"/>
      <c r="BC253" s="193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194"/>
      <c r="BN253" s="194"/>
      <c r="BO253" s="194"/>
      <c r="BP253" s="194"/>
      <c r="BQ253" s="194"/>
      <c r="BR253" s="194"/>
      <c r="BS253" s="194"/>
      <c r="BT253" s="195"/>
      <c r="BU253" s="195"/>
      <c r="BV253" s="195"/>
      <c r="BW253" s="195"/>
      <c r="BX253" s="195"/>
      <c r="BY253" s="195"/>
      <c r="BZ253" s="195"/>
      <c r="CA253" s="195"/>
      <c r="CB253" s="195"/>
      <c r="CC253" s="195"/>
      <c r="CD253" s="195"/>
      <c r="CE253" s="195"/>
      <c r="CF253" s="195"/>
      <c r="CG253" s="195"/>
      <c r="CH253" s="195"/>
      <c r="CI253" s="195"/>
      <c r="CJ253" s="195"/>
      <c r="CK253" s="195"/>
      <c r="CL253" s="195"/>
      <c r="CM253" s="195"/>
      <c r="CN253" s="195"/>
      <c r="CO253" s="195"/>
      <c r="CP253" s="195"/>
      <c r="CQ253" s="195"/>
      <c r="CR253" s="195"/>
      <c r="CS253" s="195"/>
      <c r="CT253" s="195"/>
      <c r="CU253" s="195"/>
      <c r="CV253" s="195"/>
      <c r="CW253" s="195"/>
      <c r="CX253" s="195"/>
      <c r="CY253" s="195"/>
      <c r="CZ253" s="195"/>
      <c r="DA253" s="195"/>
    </row>
    <row r="254" spans="1:105" s="115" customFormat="1" ht="15" hidden="1" customHeight="1">
      <c r="A254" s="192"/>
      <c r="B254" s="192"/>
      <c r="C254" s="192"/>
      <c r="D254" s="192"/>
      <c r="E254" s="192"/>
      <c r="F254" s="192"/>
      <c r="G254" s="192"/>
      <c r="H254" s="193" t="s">
        <v>471</v>
      </c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  <c r="AT254" s="193"/>
      <c r="AU254" s="193"/>
      <c r="AV254" s="193"/>
      <c r="AW254" s="193"/>
      <c r="AX254" s="193"/>
      <c r="AY254" s="193"/>
      <c r="AZ254" s="193"/>
      <c r="BA254" s="193"/>
      <c r="BB254" s="193"/>
      <c r="BC254" s="193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5"/>
      <c r="BU254" s="195"/>
      <c r="BV254" s="195"/>
      <c r="BW254" s="195"/>
      <c r="BX254" s="195"/>
      <c r="BY254" s="195"/>
      <c r="BZ254" s="195"/>
      <c r="CA254" s="195"/>
      <c r="CB254" s="195"/>
      <c r="CC254" s="195"/>
      <c r="CD254" s="195"/>
      <c r="CE254" s="195"/>
      <c r="CF254" s="195"/>
      <c r="CG254" s="195"/>
      <c r="CH254" s="195"/>
      <c r="CI254" s="195"/>
      <c r="CJ254" s="195"/>
      <c r="CK254" s="195"/>
      <c r="CL254" s="195"/>
      <c r="CM254" s="195"/>
      <c r="CN254" s="195"/>
      <c r="CO254" s="195"/>
      <c r="CP254" s="195"/>
      <c r="CQ254" s="195"/>
      <c r="CR254" s="195"/>
      <c r="CS254" s="195"/>
      <c r="CT254" s="195"/>
      <c r="CU254" s="195"/>
      <c r="CV254" s="195"/>
      <c r="CW254" s="195"/>
      <c r="CX254" s="195"/>
      <c r="CY254" s="195"/>
      <c r="CZ254" s="195"/>
      <c r="DA254" s="195"/>
    </row>
    <row r="255" spans="1:105" s="115" customFormat="1" ht="15" hidden="1" customHeight="1">
      <c r="A255" s="192"/>
      <c r="B255" s="192"/>
      <c r="C255" s="192"/>
      <c r="D255" s="192"/>
      <c r="E255" s="192"/>
      <c r="F255" s="192"/>
      <c r="G255" s="192"/>
      <c r="H255" s="193" t="s">
        <v>473</v>
      </c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  <c r="T255" s="193"/>
      <c r="U255" s="193"/>
      <c r="V255" s="193"/>
      <c r="W255" s="193"/>
      <c r="X255" s="193"/>
      <c r="Y255" s="193"/>
      <c r="Z255" s="193"/>
      <c r="AA255" s="193"/>
      <c r="AB255" s="193"/>
      <c r="AC255" s="193"/>
      <c r="AD255" s="193"/>
      <c r="AE255" s="193"/>
      <c r="AF255" s="193"/>
      <c r="AG255" s="193"/>
      <c r="AH255" s="193"/>
      <c r="AI255" s="193"/>
      <c r="AJ255" s="193"/>
      <c r="AK255" s="193"/>
      <c r="AL255" s="193"/>
      <c r="AM255" s="193"/>
      <c r="AN255" s="193"/>
      <c r="AO255" s="193"/>
      <c r="AP255" s="193"/>
      <c r="AQ255" s="193"/>
      <c r="AR255" s="193"/>
      <c r="AS255" s="193"/>
      <c r="AT255" s="193"/>
      <c r="AU255" s="193"/>
      <c r="AV255" s="193"/>
      <c r="AW255" s="193"/>
      <c r="AX255" s="193"/>
      <c r="AY255" s="193"/>
      <c r="AZ255" s="193"/>
      <c r="BA255" s="193"/>
      <c r="BB255" s="193"/>
      <c r="BC255" s="193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4"/>
      <c r="BQ255" s="194"/>
      <c r="BR255" s="194"/>
      <c r="BS255" s="194"/>
      <c r="BT255" s="195"/>
      <c r="BU255" s="195"/>
      <c r="BV255" s="195"/>
      <c r="BW255" s="195"/>
      <c r="BX255" s="195"/>
      <c r="BY255" s="195"/>
      <c r="BZ255" s="195"/>
      <c r="CA255" s="195"/>
      <c r="CB255" s="195"/>
      <c r="CC255" s="195"/>
      <c r="CD255" s="195"/>
      <c r="CE255" s="195"/>
      <c r="CF255" s="195"/>
      <c r="CG255" s="195"/>
      <c r="CH255" s="195"/>
      <c r="CI255" s="195"/>
      <c r="CJ255" s="195"/>
      <c r="CK255" s="195"/>
      <c r="CL255" s="195"/>
      <c r="CM255" s="195"/>
      <c r="CN255" s="195"/>
      <c r="CO255" s="195"/>
      <c r="CP255" s="195"/>
      <c r="CQ255" s="195"/>
      <c r="CR255" s="195"/>
      <c r="CS255" s="195"/>
      <c r="CT255" s="195"/>
      <c r="CU255" s="195"/>
      <c r="CV255" s="195"/>
      <c r="CW255" s="195"/>
      <c r="CX255" s="195"/>
      <c r="CY255" s="195"/>
      <c r="CZ255" s="195"/>
      <c r="DA255" s="195"/>
    </row>
    <row r="256" spans="1:105" s="115" customFormat="1" ht="15" hidden="1" customHeight="1">
      <c r="A256" s="192"/>
      <c r="B256" s="192"/>
      <c r="C256" s="192"/>
      <c r="D256" s="192"/>
      <c r="E256" s="192"/>
      <c r="F256" s="192"/>
      <c r="G256" s="192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193"/>
      <c r="AF256" s="193"/>
      <c r="AG256" s="193"/>
      <c r="AH256" s="193"/>
      <c r="AI256" s="193"/>
      <c r="AJ256" s="193"/>
      <c r="AK256" s="193"/>
      <c r="AL256" s="193"/>
      <c r="AM256" s="193"/>
      <c r="AN256" s="193"/>
      <c r="AO256" s="193"/>
      <c r="AP256" s="193"/>
      <c r="AQ256" s="193"/>
      <c r="AR256" s="193"/>
      <c r="AS256" s="193"/>
      <c r="AT256" s="193"/>
      <c r="AU256" s="193"/>
      <c r="AV256" s="193"/>
      <c r="AW256" s="193"/>
      <c r="AX256" s="193"/>
      <c r="AY256" s="193"/>
      <c r="AZ256" s="193"/>
      <c r="BA256" s="193"/>
      <c r="BB256" s="193"/>
      <c r="BC256" s="193"/>
      <c r="BD256" s="194"/>
      <c r="BE256" s="194"/>
      <c r="BF256" s="194"/>
      <c r="BG256" s="194"/>
      <c r="BH256" s="194"/>
      <c r="BI256" s="194"/>
      <c r="BJ256" s="194"/>
      <c r="BK256" s="194"/>
      <c r="BL256" s="194"/>
      <c r="BM256" s="194"/>
      <c r="BN256" s="194"/>
      <c r="BO256" s="194"/>
      <c r="BP256" s="194"/>
      <c r="BQ256" s="194"/>
      <c r="BR256" s="194"/>
      <c r="BS256" s="194"/>
      <c r="BT256" s="195"/>
      <c r="BU256" s="195"/>
      <c r="BV256" s="195"/>
      <c r="BW256" s="195"/>
      <c r="BX256" s="195"/>
      <c r="BY256" s="195"/>
      <c r="BZ256" s="195"/>
      <c r="CA256" s="195"/>
      <c r="CB256" s="195"/>
      <c r="CC256" s="195"/>
      <c r="CD256" s="195"/>
      <c r="CE256" s="195"/>
      <c r="CF256" s="195"/>
      <c r="CG256" s="195"/>
      <c r="CH256" s="195"/>
      <c r="CI256" s="195"/>
      <c r="CJ256" s="195"/>
      <c r="CK256" s="195"/>
      <c r="CL256" s="195"/>
      <c r="CM256" s="195"/>
      <c r="CN256" s="195"/>
      <c r="CO256" s="195"/>
      <c r="CP256" s="195"/>
      <c r="CQ256" s="195"/>
      <c r="CR256" s="195"/>
      <c r="CS256" s="195"/>
      <c r="CT256" s="195"/>
      <c r="CU256" s="195"/>
      <c r="CV256" s="195"/>
      <c r="CW256" s="195"/>
      <c r="CX256" s="195"/>
      <c r="CY256" s="195"/>
      <c r="CZ256" s="195"/>
      <c r="DA256" s="195"/>
    </row>
    <row r="257" spans="1:105" s="115" customFormat="1" ht="15" hidden="1" customHeight="1">
      <c r="A257" s="192"/>
      <c r="B257" s="192"/>
      <c r="C257" s="192"/>
      <c r="D257" s="192"/>
      <c r="E257" s="192"/>
      <c r="F257" s="192"/>
      <c r="G257" s="192"/>
      <c r="H257" s="193"/>
      <c r="I257" s="193"/>
      <c r="J257" s="193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193"/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  <c r="AM257" s="193"/>
      <c r="AN257" s="193"/>
      <c r="AO257" s="193"/>
      <c r="AP257" s="193"/>
      <c r="AQ257" s="193"/>
      <c r="AR257" s="193"/>
      <c r="AS257" s="193"/>
      <c r="AT257" s="193"/>
      <c r="AU257" s="193"/>
      <c r="AV257" s="193"/>
      <c r="AW257" s="193"/>
      <c r="AX257" s="193"/>
      <c r="AY257" s="193"/>
      <c r="AZ257" s="193"/>
      <c r="BA257" s="193"/>
      <c r="BB257" s="193"/>
      <c r="BC257" s="193"/>
      <c r="BD257" s="194"/>
      <c r="BE257" s="194"/>
      <c r="BF257" s="194"/>
      <c r="BG257" s="194"/>
      <c r="BH257" s="194"/>
      <c r="BI257" s="194"/>
      <c r="BJ257" s="194"/>
      <c r="BK257" s="194"/>
      <c r="BL257" s="194"/>
      <c r="BM257" s="194"/>
      <c r="BN257" s="194"/>
      <c r="BO257" s="194"/>
      <c r="BP257" s="194"/>
      <c r="BQ257" s="194"/>
      <c r="BR257" s="194"/>
      <c r="BS257" s="194"/>
      <c r="BT257" s="195"/>
      <c r="BU257" s="195"/>
      <c r="BV257" s="195"/>
      <c r="BW257" s="195"/>
      <c r="BX257" s="195"/>
      <c r="BY257" s="195"/>
      <c r="BZ257" s="195"/>
      <c r="CA257" s="195"/>
      <c r="CB257" s="195"/>
      <c r="CC257" s="195"/>
      <c r="CD257" s="195"/>
      <c r="CE257" s="195"/>
      <c r="CF257" s="195"/>
      <c r="CG257" s="195"/>
      <c r="CH257" s="195"/>
      <c r="CI257" s="195"/>
      <c r="CJ257" s="198"/>
      <c r="CK257" s="198"/>
      <c r="CL257" s="198"/>
      <c r="CM257" s="198"/>
      <c r="CN257" s="198"/>
      <c r="CO257" s="198"/>
      <c r="CP257" s="198"/>
      <c r="CQ257" s="198"/>
      <c r="CR257" s="198"/>
      <c r="CS257" s="198"/>
      <c r="CT257" s="198"/>
      <c r="CU257" s="198"/>
      <c r="CV257" s="198"/>
      <c r="CW257" s="198"/>
      <c r="CX257" s="198"/>
      <c r="CY257" s="198"/>
      <c r="CZ257" s="198"/>
      <c r="DA257" s="198"/>
    </row>
    <row r="258" spans="1:105" s="115" customFormat="1" ht="15" hidden="1" customHeight="1">
      <c r="A258" s="181"/>
      <c r="B258" s="181"/>
      <c r="C258" s="181"/>
      <c r="D258" s="181"/>
      <c r="E258" s="181"/>
      <c r="F258" s="181"/>
      <c r="G258" s="181"/>
      <c r="H258" s="182" t="s">
        <v>336</v>
      </c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2"/>
      <c r="AT258" s="182"/>
      <c r="AU258" s="182"/>
      <c r="AV258" s="182"/>
      <c r="AW258" s="182"/>
      <c r="AX258" s="182"/>
      <c r="AY258" s="182"/>
      <c r="AZ258" s="182"/>
      <c r="BA258" s="182"/>
      <c r="BB258" s="182"/>
      <c r="BC258" s="183"/>
      <c r="BD258" s="184"/>
      <c r="BE258" s="184"/>
      <c r="BF258" s="184"/>
      <c r="BG258" s="184"/>
      <c r="BH258" s="184"/>
      <c r="BI258" s="184"/>
      <c r="BJ258" s="184"/>
      <c r="BK258" s="184"/>
      <c r="BL258" s="184"/>
      <c r="BM258" s="184"/>
      <c r="BN258" s="184"/>
      <c r="BO258" s="184"/>
      <c r="BP258" s="184"/>
      <c r="BQ258" s="184"/>
      <c r="BR258" s="184"/>
      <c r="BS258" s="184"/>
      <c r="BT258" s="184" t="s">
        <v>293</v>
      </c>
      <c r="BU258" s="184"/>
      <c r="BV258" s="184"/>
      <c r="BW258" s="184"/>
      <c r="BX258" s="184"/>
      <c r="BY258" s="184"/>
      <c r="BZ258" s="184"/>
      <c r="CA258" s="184"/>
      <c r="CB258" s="184"/>
      <c r="CC258" s="184"/>
      <c r="CD258" s="184"/>
      <c r="CE258" s="184"/>
      <c r="CF258" s="184"/>
      <c r="CG258" s="184"/>
      <c r="CH258" s="184"/>
      <c r="CI258" s="184"/>
      <c r="CJ258" s="185">
        <f>SUM(CJ249:DA257)</f>
        <v>0</v>
      </c>
      <c r="CK258" s="184"/>
      <c r="CL258" s="184"/>
      <c r="CM258" s="184"/>
      <c r="CN258" s="184"/>
      <c r="CO258" s="184"/>
      <c r="CP258" s="184"/>
      <c r="CQ258" s="184"/>
      <c r="CR258" s="184"/>
      <c r="CS258" s="184"/>
      <c r="CT258" s="184"/>
      <c r="CU258" s="184"/>
      <c r="CV258" s="184"/>
      <c r="CW258" s="184"/>
      <c r="CX258" s="184"/>
      <c r="CY258" s="184"/>
      <c r="CZ258" s="184"/>
      <c r="DA258" s="184"/>
    </row>
    <row r="259" spans="1:105" hidden="1"/>
    <row r="260" spans="1:105" s="151" customFormat="1" ht="17.25" hidden="1" customHeight="1">
      <c r="A260" s="205" t="s">
        <v>488</v>
      </c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5"/>
      <c r="AA260" s="205"/>
      <c r="AB260" s="205"/>
      <c r="AC260" s="205"/>
      <c r="AD260" s="205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5"/>
      <c r="AT260" s="205"/>
      <c r="AU260" s="205"/>
      <c r="AV260" s="205"/>
      <c r="AW260" s="205"/>
      <c r="AX260" s="205"/>
      <c r="AY260" s="205"/>
      <c r="AZ260" s="205"/>
      <c r="BA260" s="205"/>
      <c r="BB260" s="205"/>
      <c r="BC260" s="205"/>
      <c r="BD260" s="205"/>
      <c r="BE260" s="205"/>
      <c r="BF260" s="205"/>
      <c r="BG260" s="205"/>
      <c r="BH260" s="205"/>
      <c r="BI260" s="205"/>
      <c r="BJ260" s="205"/>
      <c r="BK260" s="205"/>
      <c r="BL260" s="205"/>
      <c r="BM260" s="205"/>
      <c r="BN260" s="205"/>
      <c r="BO260" s="205"/>
      <c r="BP260" s="205"/>
      <c r="BQ260" s="205"/>
      <c r="BR260" s="205"/>
      <c r="BS260" s="205"/>
      <c r="BT260" s="205"/>
      <c r="BU260" s="205"/>
      <c r="BV260" s="205"/>
      <c r="BW260" s="205"/>
      <c r="BX260" s="205"/>
      <c r="BY260" s="205"/>
      <c r="BZ260" s="205"/>
      <c r="CA260" s="205"/>
      <c r="CB260" s="205"/>
      <c r="CC260" s="205"/>
      <c r="CD260" s="205"/>
      <c r="CE260" s="205"/>
      <c r="CF260" s="205"/>
      <c r="CG260" s="205"/>
      <c r="CH260" s="205"/>
      <c r="CI260" s="205"/>
      <c r="CJ260" s="205"/>
      <c r="CK260" s="205"/>
      <c r="CL260" s="205"/>
      <c r="CM260" s="205"/>
      <c r="CN260" s="205"/>
      <c r="CO260" s="205"/>
      <c r="CP260" s="205"/>
      <c r="CQ260" s="205"/>
      <c r="CR260" s="205"/>
      <c r="CS260" s="205"/>
      <c r="CT260" s="205"/>
      <c r="CU260" s="205"/>
      <c r="CV260" s="205"/>
      <c r="CW260" s="205"/>
      <c r="CX260" s="205"/>
      <c r="CY260" s="205"/>
      <c r="CZ260" s="205"/>
      <c r="DA260" s="205"/>
    </row>
    <row r="261" spans="1:105" s="109" customFormat="1" ht="10.5" hidden="1" customHeight="1"/>
    <row r="262" spans="1:105" s="153" customFormat="1" ht="30" hidden="1" customHeight="1">
      <c r="A262" s="201" t="s">
        <v>329</v>
      </c>
      <c r="B262" s="202"/>
      <c r="C262" s="202"/>
      <c r="D262" s="202"/>
      <c r="E262" s="202"/>
      <c r="F262" s="202"/>
      <c r="G262" s="203"/>
      <c r="H262" s="201" t="s">
        <v>385</v>
      </c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  <c r="AA262" s="202"/>
      <c r="AB262" s="202"/>
      <c r="AC262" s="202"/>
      <c r="AD262" s="202"/>
      <c r="AE262" s="202"/>
      <c r="AF262" s="202"/>
      <c r="AG262" s="202"/>
      <c r="AH262" s="202"/>
      <c r="AI262" s="202"/>
      <c r="AJ262" s="202"/>
      <c r="AK262" s="202"/>
      <c r="AL262" s="202"/>
      <c r="AM262" s="202"/>
      <c r="AN262" s="202"/>
      <c r="AO262" s="202"/>
      <c r="AP262" s="202"/>
      <c r="AQ262" s="202"/>
      <c r="AR262" s="202"/>
      <c r="AS262" s="202"/>
      <c r="AT262" s="202"/>
      <c r="AU262" s="202"/>
      <c r="AV262" s="202"/>
      <c r="AW262" s="202"/>
      <c r="AX262" s="202"/>
      <c r="AY262" s="202"/>
      <c r="AZ262" s="202"/>
      <c r="BA262" s="202"/>
      <c r="BB262" s="202"/>
      <c r="BC262" s="203"/>
      <c r="BD262" s="201" t="s">
        <v>418</v>
      </c>
      <c r="BE262" s="202"/>
      <c r="BF262" s="202"/>
      <c r="BG262" s="202"/>
      <c r="BH262" s="202"/>
      <c r="BI262" s="202"/>
      <c r="BJ262" s="202"/>
      <c r="BK262" s="202"/>
      <c r="BL262" s="202"/>
      <c r="BM262" s="202"/>
      <c r="BN262" s="202"/>
      <c r="BO262" s="202"/>
      <c r="BP262" s="202"/>
      <c r="BQ262" s="202"/>
      <c r="BR262" s="202"/>
      <c r="BS262" s="203"/>
      <c r="BT262" s="201" t="s">
        <v>428</v>
      </c>
      <c r="BU262" s="202"/>
      <c r="BV262" s="202"/>
      <c r="BW262" s="202"/>
      <c r="BX262" s="202"/>
      <c r="BY262" s="202"/>
      <c r="BZ262" s="202"/>
      <c r="CA262" s="202"/>
      <c r="CB262" s="202"/>
      <c r="CC262" s="202"/>
      <c r="CD262" s="202"/>
      <c r="CE262" s="202"/>
      <c r="CF262" s="202"/>
      <c r="CG262" s="202"/>
      <c r="CH262" s="202"/>
      <c r="CI262" s="203"/>
      <c r="CJ262" s="201" t="s">
        <v>429</v>
      </c>
      <c r="CK262" s="202"/>
      <c r="CL262" s="202"/>
      <c r="CM262" s="202"/>
      <c r="CN262" s="202"/>
      <c r="CO262" s="202"/>
      <c r="CP262" s="202"/>
      <c r="CQ262" s="202"/>
      <c r="CR262" s="202"/>
      <c r="CS262" s="202"/>
      <c r="CT262" s="202"/>
      <c r="CU262" s="202"/>
      <c r="CV262" s="202"/>
      <c r="CW262" s="202"/>
      <c r="CX262" s="202"/>
      <c r="CY262" s="202"/>
      <c r="CZ262" s="202"/>
      <c r="DA262" s="203"/>
    </row>
    <row r="263" spans="1:105" s="114" customFormat="1" hidden="1">
      <c r="A263" s="204"/>
      <c r="B263" s="204"/>
      <c r="C263" s="204"/>
      <c r="D263" s="204"/>
      <c r="E263" s="204"/>
      <c r="F263" s="204"/>
      <c r="G263" s="204"/>
      <c r="H263" s="204">
        <v>1</v>
      </c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/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04"/>
      <c r="BD263" s="204">
        <v>2</v>
      </c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>
        <v>3</v>
      </c>
      <c r="BU263" s="204"/>
      <c r="BV263" s="204"/>
      <c r="BW263" s="204"/>
      <c r="BX263" s="204"/>
      <c r="BY263" s="204"/>
      <c r="BZ263" s="204"/>
      <c r="CA263" s="204"/>
      <c r="CB263" s="204"/>
      <c r="CC263" s="204"/>
      <c r="CD263" s="204"/>
      <c r="CE263" s="204"/>
      <c r="CF263" s="204"/>
      <c r="CG263" s="204"/>
      <c r="CH263" s="204"/>
      <c r="CI263" s="204"/>
      <c r="CJ263" s="204">
        <v>4</v>
      </c>
      <c r="CK263" s="204"/>
      <c r="CL263" s="204"/>
      <c r="CM263" s="204"/>
      <c r="CN263" s="204"/>
      <c r="CO263" s="204"/>
      <c r="CP263" s="204"/>
      <c r="CQ263" s="204"/>
      <c r="CR263" s="204"/>
      <c r="CS263" s="204"/>
      <c r="CT263" s="204"/>
      <c r="CU263" s="204"/>
      <c r="CV263" s="204"/>
      <c r="CW263" s="204"/>
      <c r="CX263" s="204"/>
      <c r="CY263" s="204"/>
      <c r="CZ263" s="204"/>
      <c r="DA263" s="204"/>
    </row>
    <row r="264" spans="1:105" s="115" customFormat="1" ht="28.5" hidden="1" customHeight="1">
      <c r="A264" s="192" t="s">
        <v>141</v>
      </c>
      <c r="B264" s="192"/>
      <c r="C264" s="192"/>
      <c r="D264" s="192"/>
      <c r="E264" s="192"/>
      <c r="F264" s="192"/>
      <c r="G264" s="192"/>
      <c r="H264" s="193" t="s">
        <v>477</v>
      </c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  <c r="AT264" s="193"/>
      <c r="AU264" s="193"/>
      <c r="AV264" s="193"/>
      <c r="AW264" s="193"/>
      <c r="AX264" s="193"/>
      <c r="AY264" s="193"/>
      <c r="AZ264" s="193"/>
      <c r="BA264" s="193"/>
      <c r="BB264" s="193"/>
      <c r="BC264" s="193"/>
      <c r="BD264" s="195"/>
      <c r="BE264" s="195"/>
      <c r="BF264" s="195"/>
      <c r="BG264" s="195"/>
      <c r="BH264" s="195"/>
      <c r="BI264" s="195"/>
      <c r="BJ264" s="195"/>
      <c r="BK264" s="195"/>
      <c r="BL264" s="195"/>
      <c r="BM264" s="195"/>
      <c r="BN264" s="195"/>
      <c r="BO264" s="195"/>
      <c r="BP264" s="195"/>
      <c r="BQ264" s="195"/>
      <c r="BR264" s="195"/>
      <c r="BS264" s="195"/>
      <c r="BT264" s="195"/>
      <c r="BU264" s="195"/>
      <c r="BV264" s="195"/>
      <c r="BW264" s="195"/>
      <c r="BX264" s="195"/>
      <c r="BY264" s="195"/>
      <c r="BZ264" s="195"/>
      <c r="CA264" s="195"/>
      <c r="CB264" s="195"/>
      <c r="CC264" s="195"/>
      <c r="CD264" s="195"/>
      <c r="CE264" s="195"/>
      <c r="CF264" s="195"/>
      <c r="CG264" s="195"/>
      <c r="CH264" s="195"/>
      <c r="CI264" s="195"/>
      <c r="CJ264" s="195"/>
      <c r="CK264" s="195"/>
      <c r="CL264" s="195"/>
      <c r="CM264" s="195"/>
      <c r="CN264" s="195"/>
      <c r="CO264" s="195"/>
      <c r="CP264" s="195"/>
      <c r="CQ264" s="195"/>
      <c r="CR264" s="195"/>
      <c r="CS264" s="195"/>
      <c r="CT264" s="195"/>
      <c r="CU264" s="195"/>
      <c r="CV264" s="195"/>
      <c r="CW264" s="195"/>
      <c r="CX264" s="195"/>
      <c r="CY264" s="195"/>
      <c r="CZ264" s="195"/>
      <c r="DA264" s="195"/>
    </row>
    <row r="265" spans="1:105" s="115" customFormat="1" ht="15" hidden="1" customHeight="1">
      <c r="A265" s="192" t="s">
        <v>116</v>
      </c>
      <c r="B265" s="192"/>
      <c r="C265" s="192"/>
      <c r="D265" s="192"/>
      <c r="E265" s="192"/>
      <c r="F265" s="192"/>
      <c r="G265" s="192"/>
      <c r="H265" s="193" t="s">
        <v>574</v>
      </c>
      <c r="I265" s="193"/>
      <c r="J265" s="193"/>
      <c r="K265" s="193"/>
      <c r="L265" s="193"/>
      <c r="M265" s="193"/>
      <c r="N265" s="193"/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  <c r="AA265" s="193"/>
      <c r="AB265" s="193"/>
      <c r="AC265" s="193"/>
      <c r="AD265" s="193"/>
      <c r="AE265" s="193"/>
      <c r="AF265" s="193"/>
      <c r="AG265" s="193"/>
      <c r="AH265" s="193"/>
      <c r="AI265" s="193"/>
      <c r="AJ265" s="193"/>
      <c r="AK265" s="193"/>
      <c r="AL265" s="193"/>
      <c r="AM265" s="193"/>
      <c r="AN265" s="193"/>
      <c r="AO265" s="193"/>
      <c r="AP265" s="193"/>
      <c r="AQ265" s="193"/>
      <c r="AR265" s="193"/>
      <c r="AS265" s="193"/>
      <c r="AT265" s="193"/>
      <c r="AU265" s="193"/>
      <c r="AV265" s="193"/>
      <c r="AW265" s="193"/>
      <c r="AX265" s="193"/>
      <c r="AY265" s="193"/>
      <c r="AZ265" s="193"/>
      <c r="BA265" s="193"/>
      <c r="BB265" s="193"/>
      <c r="BC265" s="193"/>
      <c r="BD265" s="195"/>
      <c r="BE265" s="195"/>
      <c r="BF265" s="195"/>
      <c r="BG265" s="195"/>
      <c r="BH265" s="195"/>
      <c r="BI265" s="195"/>
      <c r="BJ265" s="195"/>
      <c r="BK265" s="195"/>
      <c r="BL265" s="195"/>
      <c r="BM265" s="195"/>
      <c r="BN265" s="195"/>
      <c r="BO265" s="195"/>
      <c r="BP265" s="195"/>
      <c r="BQ265" s="195"/>
      <c r="BR265" s="195"/>
      <c r="BS265" s="195"/>
      <c r="BT265" s="195"/>
      <c r="BU265" s="195"/>
      <c r="BV265" s="195"/>
      <c r="BW265" s="195"/>
      <c r="BX265" s="195"/>
      <c r="BY265" s="195"/>
      <c r="BZ265" s="195"/>
      <c r="CA265" s="195"/>
      <c r="CB265" s="195"/>
      <c r="CC265" s="195"/>
      <c r="CD265" s="195"/>
      <c r="CE265" s="195"/>
      <c r="CF265" s="195"/>
      <c r="CG265" s="195"/>
      <c r="CH265" s="195"/>
      <c r="CI265" s="195"/>
      <c r="CJ265" s="195"/>
      <c r="CK265" s="195"/>
      <c r="CL265" s="195"/>
      <c r="CM265" s="195"/>
      <c r="CN265" s="195"/>
      <c r="CO265" s="195"/>
      <c r="CP265" s="195"/>
      <c r="CQ265" s="195"/>
      <c r="CR265" s="195"/>
      <c r="CS265" s="195"/>
      <c r="CT265" s="195"/>
      <c r="CU265" s="195"/>
      <c r="CV265" s="195"/>
      <c r="CW265" s="195"/>
      <c r="CX265" s="195"/>
      <c r="CY265" s="195"/>
      <c r="CZ265" s="195"/>
      <c r="DA265" s="195"/>
    </row>
    <row r="266" spans="1:105" s="115" customFormat="1" ht="15" hidden="1" customHeight="1">
      <c r="A266" s="192" t="s">
        <v>142</v>
      </c>
      <c r="B266" s="192"/>
      <c r="C266" s="192"/>
      <c r="D266" s="192"/>
      <c r="E266" s="192"/>
      <c r="F266" s="192"/>
      <c r="G266" s="192"/>
      <c r="H266" s="193" t="s">
        <v>475</v>
      </c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193"/>
      <c r="AT266" s="193"/>
      <c r="AU266" s="193"/>
      <c r="AV266" s="193"/>
      <c r="AW266" s="193"/>
      <c r="AX266" s="193"/>
      <c r="AY266" s="193"/>
      <c r="AZ266" s="193"/>
      <c r="BA266" s="193"/>
      <c r="BB266" s="193"/>
      <c r="BC266" s="193"/>
      <c r="BD266" s="195"/>
      <c r="BE266" s="195"/>
      <c r="BF266" s="195"/>
      <c r="BG266" s="195"/>
      <c r="BH266" s="195"/>
      <c r="BI266" s="195"/>
      <c r="BJ266" s="195"/>
      <c r="BK266" s="195"/>
      <c r="BL266" s="195"/>
      <c r="BM266" s="195"/>
      <c r="BN266" s="195"/>
      <c r="BO266" s="195"/>
      <c r="BP266" s="195"/>
      <c r="BQ266" s="195"/>
      <c r="BR266" s="195"/>
      <c r="BS266" s="195"/>
      <c r="BT266" s="195"/>
      <c r="BU266" s="195"/>
      <c r="BV266" s="195"/>
      <c r="BW266" s="195"/>
      <c r="BX266" s="195"/>
      <c r="BY266" s="195"/>
      <c r="BZ266" s="195"/>
      <c r="CA266" s="195"/>
      <c r="CB266" s="195"/>
      <c r="CC266" s="195"/>
      <c r="CD266" s="195"/>
      <c r="CE266" s="195"/>
      <c r="CF266" s="195"/>
      <c r="CG266" s="195"/>
      <c r="CH266" s="195"/>
      <c r="CI266" s="195"/>
      <c r="CJ266" s="195"/>
      <c r="CK266" s="195"/>
      <c r="CL266" s="195"/>
      <c r="CM266" s="195"/>
      <c r="CN266" s="195"/>
      <c r="CO266" s="195"/>
      <c r="CP266" s="195"/>
      <c r="CQ266" s="195"/>
      <c r="CR266" s="195"/>
      <c r="CS266" s="195"/>
      <c r="CT266" s="195"/>
      <c r="CU266" s="195"/>
      <c r="CV266" s="195"/>
      <c r="CW266" s="195"/>
      <c r="CX266" s="195"/>
      <c r="CY266" s="195"/>
      <c r="CZ266" s="195"/>
      <c r="DA266" s="195"/>
    </row>
    <row r="267" spans="1:105" s="115" customFormat="1" ht="15" hidden="1" customHeight="1">
      <c r="A267" s="192" t="s">
        <v>117</v>
      </c>
      <c r="B267" s="192"/>
      <c r="C267" s="192"/>
      <c r="D267" s="192"/>
      <c r="E267" s="192"/>
      <c r="F267" s="192"/>
      <c r="G267" s="192"/>
      <c r="H267" s="193" t="s">
        <v>476</v>
      </c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  <c r="AT267" s="193"/>
      <c r="AU267" s="193"/>
      <c r="AV267" s="193"/>
      <c r="AW267" s="193"/>
      <c r="AX267" s="193"/>
      <c r="AY267" s="193"/>
      <c r="AZ267" s="193"/>
      <c r="BA267" s="193"/>
      <c r="BB267" s="193"/>
      <c r="BC267" s="193"/>
      <c r="BD267" s="195"/>
      <c r="BE267" s="195"/>
      <c r="BF267" s="195"/>
      <c r="BG267" s="195"/>
      <c r="BH267" s="195"/>
      <c r="BI267" s="195"/>
      <c r="BJ267" s="195"/>
      <c r="BK267" s="195"/>
      <c r="BL267" s="195"/>
      <c r="BM267" s="195"/>
      <c r="BN267" s="195"/>
      <c r="BO267" s="195"/>
      <c r="BP267" s="195"/>
      <c r="BQ267" s="195"/>
      <c r="BR267" s="195"/>
      <c r="BS267" s="195"/>
      <c r="BT267" s="195"/>
      <c r="BU267" s="195"/>
      <c r="BV267" s="195"/>
      <c r="BW267" s="195"/>
      <c r="BX267" s="195"/>
      <c r="BY267" s="195"/>
      <c r="BZ267" s="195"/>
      <c r="CA267" s="195"/>
      <c r="CB267" s="195"/>
      <c r="CC267" s="195"/>
      <c r="CD267" s="195"/>
      <c r="CE267" s="195"/>
      <c r="CF267" s="195"/>
      <c r="CG267" s="195"/>
      <c r="CH267" s="195"/>
      <c r="CI267" s="195"/>
      <c r="CJ267" s="195"/>
      <c r="CK267" s="195"/>
      <c r="CL267" s="195"/>
      <c r="CM267" s="195"/>
      <c r="CN267" s="195"/>
      <c r="CO267" s="195"/>
      <c r="CP267" s="195"/>
      <c r="CQ267" s="195"/>
      <c r="CR267" s="195"/>
      <c r="CS267" s="195"/>
      <c r="CT267" s="195"/>
      <c r="CU267" s="195"/>
      <c r="CV267" s="195"/>
      <c r="CW267" s="195"/>
      <c r="CX267" s="195"/>
      <c r="CY267" s="195"/>
      <c r="CZ267" s="195"/>
      <c r="DA267" s="195"/>
    </row>
    <row r="268" spans="1:105" s="115" customFormat="1" ht="15" hidden="1" customHeight="1">
      <c r="A268" s="192" t="s">
        <v>467</v>
      </c>
      <c r="B268" s="192"/>
      <c r="C268" s="192"/>
      <c r="D268" s="192"/>
      <c r="E268" s="192"/>
      <c r="F268" s="192"/>
      <c r="G268" s="192"/>
      <c r="H268" s="199" t="s">
        <v>478</v>
      </c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  <c r="W268" s="199"/>
      <c r="X268" s="199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199"/>
      <c r="AK268" s="199"/>
      <c r="AL268" s="199"/>
      <c r="AM268" s="199"/>
      <c r="AN268" s="199"/>
      <c r="AO268" s="199"/>
      <c r="AP268" s="199"/>
      <c r="AQ268" s="199"/>
      <c r="AR268" s="199"/>
      <c r="AS268" s="199"/>
      <c r="AT268" s="199"/>
      <c r="AU268" s="199"/>
      <c r="AV268" s="199"/>
      <c r="AW268" s="199"/>
      <c r="AX268" s="199"/>
      <c r="AY268" s="199"/>
      <c r="AZ268" s="199"/>
      <c r="BA268" s="199"/>
      <c r="BB268" s="199"/>
      <c r="BC268" s="200"/>
      <c r="BD268" s="195"/>
      <c r="BE268" s="195"/>
      <c r="BF268" s="195"/>
      <c r="BG268" s="195"/>
      <c r="BH268" s="195"/>
      <c r="BI268" s="195"/>
      <c r="BJ268" s="195"/>
      <c r="BK268" s="195"/>
      <c r="BL268" s="195"/>
      <c r="BM268" s="195"/>
      <c r="BN268" s="195"/>
      <c r="BO268" s="195"/>
      <c r="BP268" s="195"/>
      <c r="BQ268" s="195"/>
      <c r="BR268" s="195"/>
      <c r="BS268" s="195"/>
      <c r="BT268" s="195"/>
      <c r="BU268" s="195"/>
      <c r="BV268" s="195"/>
      <c r="BW268" s="195"/>
      <c r="BX268" s="195"/>
      <c r="BY268" s="195"/>
      <c r="BZ268" s="195"/>
      <c r="CA268" s="195"/>
      <c r="CB268" s="195"/>
      <c r="CC268" s="195"/>
      <c r="CD268" s="195"/>
      <c r="CE268" s="195"/>
      <c r="CF268" s="195"/>
      <c r="CG268" s="195"/>
      <c r="CH268" s="195"/>
      <c r="CI268" s="195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</row>
    <row r="269" spans="1:105" s="115" customFormat="1" ht="15" hidden="1" customHeight="1">
      <c r="A269" s="192" t="s">
        <v>522</v>
      </c>
      <c r="B269" s="192"/>
      <c r="C269" s="192"/>
      <c r="D269" s="192"/>
      <c r="E269" s="192"/>
      <c r="F269" s="192"/>
      <c r="G269" s="192"/>
      <c r="H269" s="193" t="s">
        <v>479</v>
      </c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  <c r="AZ269" s="193"/>
      <c r="BA269" s="193"/>
      <c r="BB269" s="193"/>
      <c r="BC269" s="193"/>
      <c r="BD269" s="194"/>
      <c r="BE269" s="194"/>
      <c r="BF269" s="194"/>
      <c r="BG269" s="194"/>
      <c r="BH269" s="194"/>
      <c r="BI269" s="194"/>
      <c r="BJ269" s="194"/>
      <c r="BK269" s="194"/>
      <c r="BL269" s="194"/>
      <c r="BM269" s="194"/>
      <c r="BN269" s="194"/>
      <c r="BO269" s="194"/>
      <c r="BP269" s="194"/>
      <c r="BQ269" s="194"/>
      <c r="BR269" s="194"/>
      <c r="BS269" s="194"/>
      <c r="BT269" s="195"/>
      <c r="BU269" s="195"/>
      <c r="BV269" s="195"/>
      <c r="BW269" s="195"/>
      <c r="BX269" s="195"/>
      <c r="BY269" s="195"/>
      <c r="BZ269" s="195"/>
      <c r="CA269" s="195"/>
      <c r="CB269" s="195"/>
      <c r="CC269" s="195"/>
      <c r="CD269" s="195"/>
      <c r="CE269" s="195"/>
      <c r="CF269" s="195"/>
      <c r="CG269" s="195"/>
      <c r="CH269" s="195"/>
      <c r="CI269" s="195"/>
      <c r="CJ269" s="195"/>
      <c r="CK269" s="195"/>
      <c r="CL269" s="195"/>
      <c r="CM269" s="195"/>
      <c r="CN269" s="195"/>
      <c r="CO269" s="195"/>
      <c r="CP269" s="195"/>
      <c r="CQ269" s="195"/>
      <c r="CR269" s="195"/>
      <c r="CS269" s="195"/>
      <c r="CT269" s="195"/>
      <c r="CU269" s="195"/>
      <c r="CV269" s="195"/>
      <c r="CW269" s="195"/>
      <c r="CX269" s="195"/>
      <c r="CY269" s="195"/>
      <c r="CZ269" s="195"/>
      <c r="DA269" s="195"/>
    </row>
    <row r="270" spans="1:105" s="115" customFormat="1" ht="26.25" hidden="1" customHeight="1">
      <c r="A270" s="192" t="s">
        <v>523</v>
      </c>
      <c r="B270" s="192"/>
      <c r="C270" s="192"/>
      <c r="D270" s="192"/>
      <c r="E270" s="192"/>
      <c r="F270" s="192"/>
      <c r="G270" s="192"/>
      <c r="H270" s="193" t="s">
        <v>480</v>
      </c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3"/>
      <c r="AT270" s="193"/>
      <c r="AU270" s="193"/>
      <c r="AV270" s="193"/>
      <c r="AW270" s="193"/>
      <c r="AX270" s="193"/>
      <c r="AY270" s="193"/>
      <c r="AZ270" s="193"/>
      <c r="BA270" s="193"/>
      <c r="BB270" s="193"/>
      <c r="BC270" s="193"/>
      <c r="BD270" s="194"/>
      <c r="BE270" s="194"/>
      <c r="BF270" s="194"/>
      <c r="BG270" s="194"/>
      <c r="BH270" s="194"/>
      <c r="BI270" s="194"/>
      <c r="BJ270" s="194"/>
      <c r="BK270" s="194"/>
      <c r="BL270" s="194"/>
      <c r="BM270" s="194"/>
      <c r="BN270" s="194"/>
      <c r="BO270" s="194"/>
      <c r="BP270" s="194"/>
      <c r="BQ270" s="194"/>
      <c r="BR270" s="194"/>
      <c r="BS270" s="194"/>
      <c r="BT270" s="195"/>
      <c r="BU270" s="195"/>
      <c r="BV270" s="195"/>
      <c r="BW270" s="195"/>
      <c r="BX270" s="195"/>
      <c r="BY270" s="195"/>
      <c r="BZ270" s="195"/>
      <c r="CA270" s="195"/>
      <c r="CB270" s="195"/>
      <c r="CC270" s="195"/>
      <c r="CD270" s="195"/>
      <c r="CE270" s="195"/>
      <c r="CF270" s="195"/>
      <c r="CG270" s="195"/>
      <c r="CH270" s="195"/>
      <c r="CI270" s="195"/>
      <c r="CJ270" s="198"/>
      <c r="CK270" s="198"/>
      <c r="CL270" s="198"/>
      <c r="CM270" s="198"/>
      <c r="CN270" s="198"/>
      <c r="CO270" s="198"/>
      <c r="CP270" s="198"/>
      <c r="CQ270" s="198"/>
      <c r="CR270" s="198"/>
      <c r="CS270" s="198"/>
      <c r="CT270" s="198"/>
      <c r="CU270" s="198"/>
      <c r="CV270" s="198"/>
      <c r="CW270" s="198"/>
      <c r="CX270" s="198"/>
      <c r="CY270" s="198"/>
      <c r="CZ270" s="198"/>
      <c r="DA270" s="198"/>
    </row>
    <row r="271" spans="1:105" s="115" customFormat="1" ht="15" hidden="1" customHeight="1">
      <c r="A271" s="192" t="s">
        <v>524</v>
      </c>
      <c r="B271" s="192"/>
      <c r="C271" s="192"/>
      <c r="D271" s="192"/>
      <c r="E271" s="192"/>
      <c r="F271" s="192"/>
      <c r="G271" s="192"/>
      <c r="H271" s="193" t="s">
        <v>481</v>
      </c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  <c r="AT271" s="193"/>
      <c r="AU271" s="193"/>
      <c r="AV271" s="193"/>
      <c r="AW271" s="193"/>
      <c r="AX271" s="193"/>
      <c r="AY271" s="193"/>
      <c r="AZ271" s="193"/>
      <c r="BA271" s="193"/>
      <c r="BB271" s="193"/>
      <c r="BC271" s="193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  <c r="BN271" s="194"/>
      <c r="BO271" s="194"/>
      <c r="BP271" s="194"/>
      <c r="BQ271" s="194"/>
      <c r="BR271" s="194"/>
      <c r="BS271" s="194"/>
      <c r="BT271" s="195"/>
      <c r="BU271" s="195"/>
      <c r="BV271" s="195"/>
      <c r="BW271" s="195"/>
      <c r="BX271" s="195"/>
      <c r="BY271" s="195"/>
      <c r="BZ271" s="195"/>
      <c r="CA271" s="195"/>
      <c r="CB271" s="195"/>
      <c r="CC271" s="195"/>
      <c r="CD271" s="195"/>
      <c r="CE271" s="195"/>
      <c r="CF271" s="195"/>
      <c r="CG271" s="195"/>
      <c r="CH271" s="195"/>
      <c r="CI271" s="195"/>
      <c r="CJ271" s="195"/>
      <c r="CK271" s="195"/>
      <c r="CL271" s="195"/>
      <c r="CM271" s="195"/>
      <c r="CN271" s="195"/>
      <c r="CO271" s="195"/>
      <c r="CP271" s="195"/>
      <c r="CQ271" s="195"/>
      <c r="CR271" s="195"/>
      <c r="CS271" s="195"/>
      <c r="CT271" s="195"/>
      <c r="CU271" s="195"/>
      <c r="CV271" s="195"/>
      <c r="CW271" s="195"/>
      <c r="CX271" s="195"/>
      <c r="CY271" s="195"/>
      <c r="CZ271" s="195"/>
      <c r="DA271" s="195"/>
    </row>
    <row r="272" spans="1:105" s="115" customFormat="1" ht="15" hidden="1" customHeight="1">
      <c r="A272" s="192"/>
      <c r="B272" s="192"/>
      <c r="C272" s="192"/>
      <c r="D272" s="192"/>
      <c r="E272" s="192"/>
      <c r="F272" s="192"/>
      <c r="G272" s="192"/>
      <c r="H272" s="193" t="s">
        <v>575</v>
      </c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193"/>
      <c r="AQ272" s="193"/>
      <c r="AR272" s="193"/>
      <c r="AS272" s="193"/>
      <c r="AT272" s="193"/>
      <c r="AU272" s="193"/>
      <c r="AV272" s="193"/>
      <c r="AW272" s="193"/>
      <c r="AX272" s="193"/>
      <c r="AY272" s="193"/>
      <c r="AZ272" s="193"/>
      <c r="BA272" s="193"/>
      <c r="BB272" s="193"/>
      <c r="BC272" s="193"/>
      <c r="BD272" s="194"/>
      <c r="BE272" s="194"/>
      <c r="BF272" s="194"/>
      <c r="BG272" s="194"/>
      <c r="BH272" s="194"/>
      <c r="BI272" s="194"/>
      <c r="BJ272" s="194"/>
      <c r="BK272" s="194"/>
      <c r="BL272" s="194"/>
      <c r="BM272" s="194"/>
      <c r="BN272" s="194"/>
      <c r="BO272" s="194"/>
      <c r="BP272" s="194"/>
      <c r="BQ272" s="194"/>
      <c r="BR272" s="194"/>
      <c r="BS272" s="194"/>
      <c r="BT272" s="195"/>
      <c r="BU272" s="195"/>
      <c r="BV272" s="195"/>
      <c r="BW272" s="195"/>
      <c r="BX272" s="195"/>
      <c r="BY272" s="195"/>
      <c r="BZ272" s="195"/>
      <c r="CA272" s="195"/>
      <c r="CB272" s="195"/>
      <c r="CC272" s="195"/>
      <c r="CD272" s="195"/>
      <c r="CE272" s="195"/>
      <c r="CF272" s="195"/>
      <c r="CG272" s="195"/>
      <c r="CH272" s="195"/>
      <c r="CI272" s="195"/>
      <c r="CJ272" s="195"/>
      <c r="CK272" s="195"/>
      <c r="CL272" s="195"/>
      <c r="CM272" s="195"/>
      <c r="CN272" s="195"/>
      <c r="CO272" s="195"/>
      <c r="CP272" s="195"/>
      <c r="CQ272" s="195"/>
      <c r="CR272" s="195"/>
      <c r="CS272" s="195"/>
      <c r="CT272" s="195"/>
      <c r="CU272" s="195"/>
      <c r="CV272" s="195"/>
      <c r="CW272" s="195"/>
      <c r="CX272" s="195"/>
      <c r="CY272" s="195"/>
      <c r="CZ272" s="195"/>
      <c r="DA272" s="195"/>
    </row>
    <row r="273" spans="1:105" s="115" customFormat="1" ht="15" hidden="1" customHeight="1">
      <c r="A273" s="192"/>
      <c r="B273" s="192"/>
      <c r="C273" s="192"/>
      <c r="D273" s="192"/>
      <c r="E273" s="192"/>
      <c r="F273" s="192"/>
      <c r="G273" s="192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  <c r="AA273" s="193"/>
      <c r="AB273" s="193"/>
      <c r="AC273" s="193"/>
      <c r="AD273" s="193"/>
      <c r="AE273" s="193"/>
      <c r="AF273" s="193"/>
      <c r="AG273" s="193"/>
      <c r="AH273" s="193"/>
      <c r="AI273" s="193"/>
      <c r="AJ273" s="193"/>
      <c r="AK273" s="193"/>
      <c r="AL273" s="193"/>
      <c r="AM273" s="193"/>
      <c r="AN273" s="193"/>
      <c r="AO273" s="193"/>
      <c r="AP273" s="193"/>
      <c r="AQ273" s="193"/>
      <c r="AR273" s="193"/>
      <c r="AS273" s="193"/>
      <c r="AT273" s="193"/>
      <c r="AU273" s="193"/>
      <c r="AV273" s="193"/>
      <c r="AW273" s="193"/>
      <c r="AX273" s="193"/>
      <c r="AY273" s="193"/>
      <c r="AZ273" s="193"/>
      <c r="BA273" s="193"/>
      <c r="BB273" s="193"/>
      <c r="BC273" s="193"/>
      <c r="BD273" s="194"/>
      <c r="BE273" s="194"/>
      <c r="BF273" s="194"/>
      <c r="BG273" s="194"/>
      <c r="BH273" s="194"/>
      <c r="BI273" s="194"/>
      <c r="BJ273" s="194"/>
      <c r="BK273" s="194"/>
      <c r="BL273" s="194"/>
      <c r="BM273" s="194"/>
      <c r="BN273" s="194"/>
      <c r="BO273" s="194"/>
      <c r="BP273" s="194"/>
      <c r="BQ273" s="194"/>
      <c r="BR273" s="194"/>
      <c r="BS273" s="194"/>
      <c r="BT273" s="195"/>
      <c r="BU273" s="195"/>
      <c r="BV273" s="195"/>
      <c r="BW273" s="195"/>
      <c r="BX273" s="195"/>
      <c r="BY273" s="195"/>
      <c r="BZ273" s="195"/>
      <c r="CA273" s="195"/>
      <c r="CB273" s="195"/>
      <c r="CC273" s="195"/>
      <c r="CD273" s="195"/>
      <c r="CE273" s="195"/>
      <c r="CF273" s="195"/>
      <c r="CG273" s="195"/>
      <c r="CH273" s="195"/>
      <c r="CI273" s="195"/>
      <c r="CJ273" s="195"/>
      <c r="CK273" s="195"/>
      <c r="CL273" s="195"/>
      <c r="CM273" s="195"/>
      <c r="CN273" s="195"/>
      <c r="CO273" s="195"/>
      <c r="CP273" s="195"/>
      <c r="CQ273" s="195"/>
      <c r="CR273" s="195"/>
      <c r="CS273" s="195"/>
      <c r="CT273" s="195"/>
      <c r="CU273" s="195"/>
      <c r="CV273" s="195"/>
      <c r="CW273" s="195"/>
      <c r="CX273" s="195"/>
      <c r="CY273" s="195"/>
      <c r="CZ273" s="195"/>
      <c r="DA273" s="195"/>
    </row>
    <row r="274" spans="1:105" s="115" customFormat="1" ht="15" hidden="1" customHeight="1">
      <c r="A274" s="192"/>
      <c r="B274" s="192"/>
      <c r="C274" s="192"/>
      <c r="D274" s="192"/>
      <c r="E274" s="192"/>
      <c r="F274" s="192"/>
      <c r="G274" s="192"/>
      <c r="H274" s="193"/>
      <c r="I274" s="193"/>
      <c r="J274" s="193"/>
      <c r="K274" s="193"/>
      <c r="L274" s="193"/>
      <c r="M274" s="193"/>
      <c r="N274" s="193"/>
      <c r="O274" s="193"/>
      <c r="P274" s="193"/>
      <c r="Q274" s="193"/>
      <c r="R274" s="193"/>
      <c r="S274" s="193"/>
      <c r="T274" s="193"/>
      <c r="U274" s="193"/>
      <c r="V274" s="193"/>
      <c r="W274" s="193"/>
      <c r="X274" s="193"/>
      <c r="Y274" s="193"/>
      <c r="Z274" s="193"/>
      <c r="AA274" s="193"/>
      <c r="AB274" s="193"/>
      <c r="AC274" s="193"/>
      <c r="AD274" s="193"/>
      <c r="AE274" s="193"/>
      <c r="AF274" s="193"/>
      <c r="AG274" s="193"/>
      <c r="AH274" s="193"/>
      <c r="AI274" s="193"/>
      <c r="AJ274" s="193"/>
      <c r="AK274" s="193"/>
      <c r="AL274" s="193"/>
      <c r="AM274" s="193"/>
      <c r="AN274" s="193"/>
      <c r="AO274" s="193"/>
      <c r="AP274" s="193"/>
      <c r="AQ274" s="193"/>
      <c r="AR274" s="193"/>
      <c r="AS274" s="193"/>
      <c r="AT274" s="193"/>
      <c r="AU274" s="193"/>
      <c r="AV274" s="193"/>
      <c r="AW274" s="193"/>
      <c r="AX274" s="193"/>
      <c r="AY274" s="193"/>
      <c r="AZ274" s="193"/>
      <c r="BA274" s="193"/>
      <c r="BB274" s="193"/>
      <c r="BC274" s="193"/>
      <c r="BD274" s="194"/>
      <c r="BE274" s="194"/>
      <c r="BF274" s="194"/>
      <c r="BG274" s="194"/>
      <c r="BH274" s="194"/>
      <c r="BI274" s="194"/>
      <c r="BJ274" s="194"/>
      <c r="BK274" s="194"/>
      <c r="BL274" s="194"/>
      <c r="BM274" s="194"/>
      <c r="BN274" s="194"/>
      <c r="BO274" s="194"/>
      <c r="BP274" s="194"/>
      <c r="BQ274" s="194"/>
      <c r="BR274" s="194"/>
      <c r="BS274" s="194"/>
      <c r="BT274" s="195"/>
      <c r="BU274" s="195"/>
      <c r="BV274" s="195"/>
      <c r="BW274" s="195"/>
      <c r="BX274" s="195"/>
      <c r="BY274" s="195"/>
      <c r="BZ274" s="195"/>
      <c r="CA274" s="195"/>
      <c r="CB274" s="195"/>
      <c r="CC274" s="195"/>
      <c r="CD274" s="195"/>
      <c r="CE274" s="195"/>
      <c r="CF274" s="195"/>
      <c r="CG274" s="195"/>
      <c r="CH274" s="195"/>
      <c r="CI274" s="195"/>
      <c r="CJ274" s="195"/>
      <c r="CK274" s="195"/>
      <c r="CL274" s="195"/>
      <c r="CM274" s="195"/>
      <c r="CN274" s="195"/>
      <c r="CO274" s="195"/>
      <c r="CP274" s="195"/>
      <c r="CQ274" s="195"/>
      <c r="CR274" s="195"/>
      <c r="CS274" s="195"/>
      <c r="CT274" s="195"/>
      <c r="CU274" s="195"/>
      <c r="CV274" s="195"/>
      <c r="CW274" s="195"/>
      <c r="CX274" s="195"/>
      <c r="CY274" s="195"/>
      <c r="CZ274" s="195"/>
      <c r="DA274" s="195"/>
    </row>
    <row r="275" spans="1:105" s="115" customFormat="1" ht="15" hidden="1" customHeight="1">
      <c r="A275" s="192"/>
      <c r="B275" s="192"/>
      <c r="C275" s="192"/>
      <c r="D275" s="192"/>
      <c r="E275" s="192"/>
      <c r="F275" s="192"/>
      <c r="G275" s="192"/>
      <c r="H275" s="193"/>
      <c r="I275" s="193"/>
      <c r="J275" s="193"/>
      <c r="K275" s="193"/>
      <c r="L275" s="193"/>
      <c r="M275" s="193"/>
      <c r="N275" s="193"/>
      <c r="O275" s="193"/>
      <c r="P275" s="193"/>
      <c r="Q275" s="193"/>
      <c r="R275" s="193"/>
      <c r="S275" s="193"/>
      <c r="T275" s="193"/>
      <c r="U275" s="193"/>
      <c r="V275" s="193"/>
      <c r="W275" s="193"/>
      <c r="X275" s="193"/>
      <c r="Y275" s="193"/>
      <c r="Z275" s="193"/>
      <c r="AA275" s="193"/>
      <c r="AB275" s="193"/>
      <c r="AC275" s="193"/>
      <c r="AD275" s="193"/>
      <c r="AE275" s="193"/>
      <c r="AF275" s="193"/>
      <c r="AG275" s="193"/>
      <c r="AH275" s="193"/>
      <c r="AI275" s="193"/>
      <c r="AJ275" s="193"/>
      <c r="AK275" s="193"/>
      <c r="AL275" s="193"/>
      <c r="AM275" s="193"/>
      <c r="AN275" s="193"/>
      <c r="AO275" s="193"/>
      <c r="AP275" s="193"/>
      <c r="AQ275" s="193"/>
      <c r="AR275" s="193"/>
      <c r="AS275" s="193"/>
      <c r="AT275" s="193"/>
      <c r="AU275" s="193"/>
      <c r="AV275" s="193"/>
      <c r="AW275" s="193"/>
      <c r="AX275" s="193"/>
      <c r="AY275" s="193"/>
      <c r="AZ275" s="193"/>
      <c r="BA275" s="193"/>
      <c r="BB275" s="193"/>
      <c r="BC275" s="193"/>
      <c r="BD275" s="194"/>
      <c r="BE275" s="194"/>
      <c r="BF275" s="194"/>
      <c r="BG275" s="194"/>
      <c r="BH275" s="194"/>
      <c r="BI275" s="194"/>
      <c r="BJ275" s="194"/>
      <c r="BK275" s="194"/>
      <c r="BL275" s="194"/>
      <c r="BM275" s="194"/>
      <c r="BN275" s="194"/>
      <c r="BO275" s="194"/>
      <c r="BP275" s="194"/>
      <c r="BQ275" s="194"/>
      <c r="BR275" s="194"/>
      <c r="BS275" s="194"/>
      <c r="BT275" s="196"/>
      <c r="BU275" s="196"/>
      <c r="BV275" s="196"/>
      <c r="BW275" s="196"/>
      <c r="BX275" s="196"/>
      <c r="BY275" s="196"/>
      <c r="BZ275" s="196"/>
      <c r="CA275" s="196"/>
      <c r="CB275" s="196"/>
      <c r="CC275" s="196"/>
      <c r="CD275" s="196"/>
      <c r="CE275" s="196"/>
      <c r="CF275" s="196"/>
      <c r="CG275" s="196"/>
      <c r="CH275" s="196"/>
      <c r="CI275" s="196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</row>
    <row r="276" spans="1:105" s="115" customFormat="1" ht="15" hidden="1" customHeight="1">
      <c r="A276" s="181"/>
      <c r="B276" s="181"/>
      <c r="C276" s="181"/>
      <c r="D276" s="181"/>
      <c r="E276" s="181"/>
      <c r="F276" s="181"/>
      <c r="G276" s="181"/>
      <c r="H276" s="182" t="s">
        <v>336</v>
      </c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82"/>
      <c r="AR276" s="182"/>
      <c r="AS276" s="182"/>
      <c r="AT276" s="182"/>
      <c r="AU276" s="182"/>
      <c r="AV276" s="182"/>
      <c r="AW276" s="182"/>
      <c r="AX276" s="182"/>
      <c r="AY276" s="182"/>
      <c r="AZ276" s="182"/>
      <c r="BA276" s="182"/>
      <c r="BB276" s="182"/>
      <c r="BC276" s="183"/>
      <c r="BD276" s="184"/>
      <c r="BE276" s="184"/>
      <c r="BF276" s="184"/>
      <c r="BG276" s="184"/>
      <c r="BH276" s="184"/>
      <c r="BI276" s="184"/>
      <c r="BJ276" s="184"/>
      <c r="BK276" s="184"/>
      <c r="BL276" s="184"/>
      <c r="BM276" s="184"/>
      <c r="BN276" s="184"/>
      <c r="BO276" s="184"/>
      <c r="BP276" s="184"/>
      <c r="BQ276" s="184"/>
      <c r="BR276" s="184"/>
      <c r="BS276" s="184"/>
      <c r="BT276" s="184" t="s">
        <v>293</v>
      </c>
      <c r="BU276" s="184"/>
      <c r="BV276" s="184"/>
      <c r="BW276" s="184"/>
      <c r="BX276" s="184"/>
      <c r="BY276" s="184"/>
      <c r="BZ276" s="184"/>
      <c r="CA276" s="184"/>
      <c r="CB276" s="184"/>
      <c r="CC276" s="184"/>
      <c r="CD276" s="184"/>
      <c r="CE276" s="184"/>
      <c r="CF276" s="184"/>
      <c r="CG276" s="184"/>
      <c r="CH276" s="184"/>
      <c r="CI276" s="184"/>
      <c r="CJ276" s="185">
        <f>SUM(CJ264:DA275)</f>
        <v>0</v>
      </c>
      <c r="CK276" s="184"/>
      <c r="CL276" s="184"/>
      <c r="CM276" s="184"/>
      <c r="CN276" s="184"/>
      <c r="CO276" s="184"/>
      <c r="CP276" s="184"/>
      <c r="CQ276" s="184"/>
      <c r="CR276" s="184"/>
      <c r="CS276" s="184"/>
      <c r="CT276" s="184"/>
      <c r="CU276" s="184"/>
      <c r="CV276" s="184"/>
      <c r="CW276" s="184"/>
      <c r="CX276" s="184"/>
      <c r="CY276" s="184"/>
      <c r="CZ276" s="184"/>
      <c r="DA276" s="184"/>
    </row>
    <row r="280" spans="1:105">
      <c r="CK280" s="333">
        <f>BT7+CJ17+CJ28+CJ36+CM56+CE84+CE121+CE129+CJ138+CL154+CJ161+CL190+CJ217+CJ243+CJ258+CJ276+6984860</f>
        <v>9745700.2660099994</v>
      </c>
      <c r="CL280" s="334"/>
      <c r="CM280" s="334"/>
      <c r="CN280" s="334"/>
      <c r="CO280" s="334"/>
      <c r="CP280" s="334"/>
      <c r="CQ280" s="334"/>
      <c r="CR280" s="334"/>
      <c r="CS280" s="334"/>
      <c r="CT280" s="334"/>
      <c r="CU280" s="334"/>
      <c r="CV280" s="334"/>
      <c r="CW280" s="334"/>
      <c r="CX280" s="334"/>
      <c r="CY280" s="334"/>
      <c r="CZ280" s="334"/>
      <c r="DA280" s="335"/>
    </row>
  </sheetData>
  <mergeCells count="982">
    <mergeCell ref="CJ235:DA235"/>
    <mergeCell ref="BT235:CI235"/>
    <mergeCell ref="H235:BS235"/>
    <mergeCell ref="A235:G235"/>
    <mergeCell ref="EQ174:FC174"/>
    <mergeCell ref="A1:DA1"/>
    <mergeCell ref="AE2:AZ2"/>
    <mergeCell ref="A4:F4"/>
    <mergeCell ref="G4:AD4"/>
    <mergeCell ref="AE4:BC4"/>
    <mergeCell ref="BD4:BS4"/>
    <mergeCell ref="BT4:DA4"/>
    <mergeCell ref="A7:F7"/>
    <mergeCell ref="G7:AD7"/>
    <mergeCell ref="AE7:BC7"/>
    <mergeCell ref="BD7:BS7"/>
    <mergeCell ref="BT7:DA7"/>
    <mergeCell ref="A9:DA9"/>
    <mergeCell ref="A5:F5"/>
    <mergeCell ref="G5:AD5"/>
    <mergeCell ref="AE5:BC5"/>
    <mergeCell ref="BD5:BS5"/>
    <mergeCell ref="BT5:DA5"/>
    <mergeCell ref="A6:F6"/>
    <mergeCell ref="G6:AD6"/>
    <mergeCell ref="AE6:BC6"/>
    <mergeCell ref="BD6:BS6"/>
    <mergeCell ref="BT6:DA6"/>
    <mergeCell ref="CJ12:DA12"/>
    <mergeCell ref="A13:F13"/>
    <mergeCell ref="G13:AD13"/>
    <mergeCell ref="AE13:BC13"/>
    <mergeCell ref="BD13:BS13"/>
    <mergeCell ref="BT13:CI13"/>
    <mergeCell ref="CJ13:DA13"/>
    <mergeCell ref="AE10:AZ10"/>
    <mergeCell ref="A12:F12"/>
    <mergeCell ref="G12:AD12"/>
    <mergeCell ref="AE12:BC12"/>
    <mergeCell ref="BD12:BS12"/>
    <mergeCell ref="BT12:CI12"/>
    <mergeCell ref="A15:F15"/>
    <mergeCell ref="G15:AD15"/>
    <mergeCell ref="AE15:BC15"/>
    <mergeCell ref="BD15:BS15"/>
    <mergeCell ref="BT15:CI15"/>
    <mergeCell ref="CJ15:DA15"/>
    <mergeCell ref="A14:F14"/>
    <mergeCell ref="G14:AD14"/>
    <mergeCell ref="AE14:BC14"/>
    <mergeCell ref="BD14:BS14"/>
    <mergeCell ref="BT14:CI14"/>
    <mergeCell ref="CJ14:DA14"/>
    <mergeCell ref="A17:F17"/>
    <mergeCell ref="G17:AD17"/>
    <mergeCell ref="AE17:BC17"/>
    <mergeCell ref="BD17:BS17"/>
    <mergeCell ref="BT17:CI17"/>
    <mergeCell ref="CJ17:DA17"/>
    <mergeCell ref="A16:F16"/>
    <mergeCell ref="G16:AD16"/>
    <mergeCell ref="AE16:BC16"/>
    <mergeCell ref="BD16:BS16"/>
    <mergeCell ref="BT16:CI16"/>
    <mergeCell ref="CJ16:DA16"/>
    <mergeCell ref="A19:DA19"/>
    <mergeCell ref="A21:DA21"/>
    <mergeCell ref="AE22:AZ22"/>
    <mergeCell ref="A24:F24"/>
    <mergeCell ref="G24:AD24"/>
    <mergeCell ref="AE24:AY24"/>
    <mergeCell ref="AZ24:BQ24"/>
    <mergeCell ref="BR24:CI24"/>
    <mergeCell ref="CJ24:DA24"/>
    <mergeCell ref="A26:F26"/>
    <mergeCell ref="G26:AD26"/>
    <mergeCell ref="AE26:AY26"/>
    <mergeCell ref="AZ26:BQ26"/>
    <mergeCell ref="BR26:CI26"/>
    <mergeCell ref="CJ26:DA26"/>
    <mergeCell ref="A25:F25"/>
    <mergeCell ref="G25:AD25"/>
    <mergeCell ref="AE25:AY25"/>
    <mergeCell ref="AZ25:BQ25"/>
    <mergeCell ref="BR25:CI25"/>
    <mergeCell ref="CJ25:DA25"/>
    <mergeCell ref="A28:F28"/>
    <mergeCell ref="G28:AD28"/>
    <mergeCell ref="AE28:AY28"/>
    <mergeCell ref="AZ28:BQ28"/>
    <mergeCell ref="BR28:CI28"/>
    <mergeCell ref="CJ28:DA28"/>
    <mergeCell ref="A27:F27"/>
    <mergeCell ref="G27:AD27"/>
    <mergeCell ref="AE27:AY27"/>
    <mergeCell ref="AZ27:BQ27"/>
    <mergeCell ref="BR27:CI27"/>
    <mergeCell ref="CJ27:DA27"/>
    <mergeCell ref="A34:F34"/>
    <mergeCell ref="G34:AD34"/>
    <mergeCell ref="AE34:AY34"/>
    <mergeCell ref="AZ34:BQ34"/>
    <mergeCell ref="BR34:CI34"/>
    <mergeCell ref="CJ34:DA34"/>
    <mergeCell ref="A30:DA30"/>
    <mergeCell ref="AE31:AZ31"/>
    <mergeCell ref="A33:F33"/>
    <mergeCell ref="G33:AD33"/>
    <mergeCell ref="AE33:AY33"/>
    <mergeCell ref="AZ33:BQ33"/>
    <mergeCell ref="BR33:CI33"/>
    <mergeCell ref="CJ33:DA33"/>
    <mergeCell ref="A36:F36"/>
    <mergeCell ref="G36:AD36"/>
    <mergeCell ref="AE36:AY36"/>
    <mergeCell ref="AZ36:BQ36"/>
    <mergeCell ref="BR36:CI36"/>
    <mergeCell ref="CJ36:DA36"/>
    <mergeCell ref="A35:F35"/>
    <mergeCell ref="G35:AD35"/>
    <mergeCell ref="AE35:AY35"/>
    <mergeCell ref="AZ35:BQ35"/>
    <mergeCell ref="BR35:CI35"/>
    <mergeCell ref="CJ35:DA35"/>
    <mergeCell ref="A42:F42"/>
    <mergeCell ref="G42:BV42"/>
    <mergeCell ref="BW42:CL42"/>
    <mergeCell ref="CM42:DA42"/>
    <mergeCell ref="A43:F43"/>
    <mergeCell ref="H43:BV43"/>
    <mergeCell ref="BW43:CL43"/>
    <mergeCell ref="CM43:DA43"/>
    <mergeCell ref="A38:DA38"/>
    <mergeCell ref="AE39:AZ39"/>
    <mergeCell ref="A41:F41"/>
    <mergeCell ref="G41:BV41"/>
    <mergeCell ref="BW41:CL41"/>
    <mergeCell ref="CM41:DA41"/>
    <mergeCell ref="A47:F47"/>
    <mergeCell ref="H47:BV47"/>
    <mergeCell ref="BW47:CL47"/>
    <mergeCell ref="CM47:DA47"/>
    <mergeCell ref="A48:F48"/>
    <mergeCell ref="H48:BV48"/>
    <mergeCell ref="BW48:CL48"/>
    <mergeCell ref="CM48:DA48"/>
    <mergeCell ref="A44:F45"/>
    <mergeCell ref="H44:BV44"/>
    <mergeCell ref="BW44:CL45"/>
    <mergeCell ref="CM44:DA45"/>
    <mergeCell ref="H45:BV45"/>
    <mergeCell ref="A46:F46"/>
    <mergeCell ref="H46:BV46"/>
    <mergeCell ref="BW46:CL46"/>
    <mergeCell ref="CM46:DA46"/>
    <mergeCell ref="A52:F52"/>
    <mergeCell ref="H52:BV52"/>
    <mergeCell ref="BW52:CL52"/>
    <mergeCell ref="CM52:DA52"/>
    <mergeCell ref="A53:F53"/>
    <mergeCell ref="H53:BV53"/>
    <mergeCell ref="BW53:CL53"/>
    <mergeCell ref="CM53:DA53"/>
    <mergeCell ref="A49:F50"/>
    <mergeCell ref="H49:BV49"/>
    <mergeCell ref="BW49:CL50"/>
    <mergeCell ref="CM49:DA50"/>
    <mergeCell ref="H50:BV50"/>
    <mergeCell ref="A51:F51"/>
    <mergeCell ref="H51:BV51"/>
    <mergeCell ref="BW51:CL51"/>
    <mergeCell ref="CM51:DA51"/>
    <mergeCell ref="DE56:EB56"/>
    <mergeCell ref="A58:DA58"/>
    <mergeCell ref="A54:F54"/>
    <mergeCell ref="H54:BV54"/>
    <mergeCell ref="BW54:CL54"/>
    <mergeCell ref="CM54:DA54"/>
    <mergeCell ref="A55:F55"/>
    <mergeCell ref="H55:BV55"/>
    <mergeCell ref="BW55:CL55"/>
    <mergeCell ref="CM55:DA55"/>
    <mergeCell ref="A60:DA60"/>
    <mergeCell ref="X62:DA62"/>
    <mergeCell ref="A65:G65"/>
    <mergeCell ref="H65:BC65"/>
    <mergeCell ref="BD65:BS65"/>
    <mergeCell ref="BT65:CI65"/>
    <mergeCell ref="CJ65:DA65"/>
    <mergeCell ref="A56:F56"/>
    <mergeCell ref="G56:BV56"/>
    <mergeCell ref="BW56:CL56"/>
    <mergeCell ref="CM56:DA56"/>
    <mergeCell ref="A66:G66"/>
    <mergeCell ref="H66:BC66"/>
    <mergeCell ref="BD66:BS66"/>
    <mergeCell ref="BT66:CI66"/>
    <mergeCell ref="CJ66:DA66"/>
    <mergeCell ref="A67:G67"/>
    <mergeCell ref="H67:BC67"/>
    <mergeCell ref="BD67:BS67"/>
    <mergeCell ref="BT67:CI67"/>
    <mergeCell ref="CJ67:DA67"/>
    <mergeCell ref="X72:DA72"/>
    <mergeCell ref="A75:G75"/>
    <mergeCell ref="H75:BC75"/>
    <mergeCell ref="BD75:BS75"/>
    <mergeCell ref="BT75:CD75"/>
    <mergeCell ref="CE75:DA75"/>
    <mergeCell ref="A68:G68"/>
    <mergeCell ref="H68:BC68"/>
    <mergeCell ref="BD68:BS68"/>
    <mergeCell ref="BT68:CI68"/>
    <mergeCell ref="CJ68:DA68"/>
    <mergeCell ref="A70:DA70"/>
    <mergeCell ref="A76:G76"/>
    <mergeCell ref="H76:BC76"/>
    <mergeCell ref="BD76:BS76"/>
    <mergeCell ref="BT76:CD76"/>
    <mergeCell ref="CE76:DA76"/>
    <mergeCell ref="A77:G77"/>
    <mergeCell ref="H77:BC77"/>
    <mergeCell ref="BD77:BS77"/>
    <mergeCell ref="BT77:CD77"/>
    <mergeCell ref="CE77:DA77"/>
    <mergeCell ref="A78:G78"/>
    <mergeCell ref="H78:BC78"/>
    <mergeCell ref="BD78:BS78"/>
    <mergeCell ref="BT78:CD78"/>
    <mergeCell ref="CE78:DA78"/>
    <mergeCell ref="A79:G79"/>
    <mergeCell ref="H79:BC79"/>
    <mergeCell ref="BD79:BS79"/>
    <mergeCell ref="BT79:CD79"/>
    <mergeCell ref="CE79:DA79"/>
    <mergeCell ref="A80:G80"/>
    <mergeCell ref="H80:BC80"/>
    <mergeCell ref="BD80:BS80"/>
    <mergeCell ref="BT80:CD80"/>
    <mergeCell ref="CE80:DA80"/>
    <mergeCell ref="A81:G81"/>
    <mergeCell ref="H81:BC81"/>
    <mergeCell ref="BD81:BS81"/>
    <mergeCell ref="BT81:CD81"/>
    <mergeCell ref="CE81:DA81"/>
    <mergeCell ref="A84:G84"/>
    <mergeCell ref="H84:BC84"/>
    <mergeCell ref="BD84:BS84"/>
    <mergeCell ref="BT84:CD84"/>
    <mergeCell ref="CE84:DA84"/>
    <mergeCell ref="X86:DA86"/>
    <mergeCell ref="A82:G82"/>
    <mergeCell ref="H82:BC82"/>
    <mergeCell ref="BD82:BS82"/>
    <mergeCell ref="BT82:CD82"/>
    <mergeCell ref="CE82:DA82"/>
    <mergeCell ref="A83:G83"/>
    <mergeCell ref="H83:BC83"/>
    <mergeCell ref="BD83:BS83"/>
    <mergeCell ref="BT83:CD83"/>
    <mergeCell ref="CE83:DA83"/>
    <mergeCell ref="A91:G91"/>
    <mergeCell ref="H91:BC91"/>
    <mergeCell ref="BD91:BS91"/>
    <mergeCell ref="BT91:CD91"/>
    <mergeCell ref="CE91:DA91"/>
    <mergeCell ref="A92:CD92"/>
    <mergeCell ref="CE92:DA92"/>
    <mergeCell ref="A88:AO88"/>
    <mergeCell ref="AP88:DA88"/>
    <mergeCell ref="A90:G90"/>
    <mergeCell ref="H90:BC90"/>
    <mergeCell ref="BD90:BS90"/>
    <mergeCell ref="BT90:CD90"/>
    <mergeCell ref="CE90:DA90"/>
    <mergeCell ref="A93:G93"/>
    <mergeCell ref="H93:BC93"/>
    <mergeCell ref="BD93:BS93"/>
    <mergeCell ref="BT93:CD93"/>
    <mergeCell ref="CE93:DA93"/>
    <mergeCell ref="A94:G94"/>
    <mergeCell ref="H94:BC94"/>
    <mergeCell ref="BD94:BS94"/>
    <mergeCell ref="BT94:CD94"/>
    <mergeCell ref="CE94:DA94"/>
    <mergeCell ref="A101:G101"/>
    <mergeCell ref="H101:BC101"/>
    <mergeCell ref="BD101:BS101"/>
    <mergeCell ref="BT101:CD101"/>
    <mergeCell ref="CE101:DA101"/>
    <mergeCell ref="A102:CD102"/>
    <mergeCell ref="CE102:DA102"/>
    <mergeCell ref="X96:DA96"/>
    <mergeCell ref="A98:AO98"/>
    <mergeCell ref="AP98:DA98"/>
    <mergeCell ref="A100:G100"/>
    <mergeCell ref="H100:BC100"/>
    <mergeCell ref="BD100:BS100"/>
    <mergeCell ref="BT100:CD100"/>
    <mergeCell ref="CE100:DA100"/>
    <mergeCell ref="X106:DA106"/>
    <mergeCell ref="A109:G109"/>
    <mergeCell ref="H109:BC109"/>
    <mergeCell ref="BD109:BS109"/>
    <mergeCell ref="BT109:CD109"/>
    <mergeCell ref="CE109:DA109"/>
    <mergeCell ref="A103:G103"/>
    <mergeCell ref="H103:BC103"/>
    <mergeCell ref="BD103:BS103"/>
    <mergeCell ref="BT103:CD103"/>
    <mergeCell ref="CE103:DA103"/>
    <mergeCell ref="A104:G104"/>
    <mergeCell ref="H104:BC104"/>
    <mergeCell ref="BD104:BS104"/>
    <mergeCell ref="BT104:CD104"/>
    <mergeCell ref="CE104:DA104"/>
    <mergeCell ref="A110:G110"/>
    <mergeCell ref="H110:BC110"/>
    <mergeCell ref="BD110:BS110"/>
    <mergeCell ref="BT110:CD110"/>
    <mergeCell ref="CE110:DA110"/>
    <mergeCell ref="A111:G111"/>
    <mergeCell ref="H111:BC111"/>
    <mergeCell ref="BD111:BS111"/>
    <mergeCell ref="BT111:CD111"/>
    <mergeCell ref="CE111:DA111"/>
    <mergeCell ref="A112:G112"/>
    <mergeCell ref="H112:BC112"/>
    <mergeCell ref="BD112:BS112"/>
    <mergeCell ref="BT112:CD112"/>
    <mergeCell ref="CE112:DA112"/>
    <mergeCell ref="A113:G113"/>
    <mergeCell ref="H113:BC113"/>
    <mergeCell ref="BD113:BS113"/>
    <mergeCell ref="BT113:CD113"/>
    <mergeCell ref="CE113:DA113"/>
    <mergeCell ref="A114:G114"/>
    <mergeCell ref="H114:BC114"/>
    <mergeCell ref="BD114:BS114"/>
    <mergeCell ref="BT114:CD114"/>
    <mergeCell ref="CE114:DA114"/>
    <mergeCell ref="A115:G115"/>
    <mergeCell ref="H115:BC115"/>
    <mergeCell ref="BD115:BS115"/>
    <mergeCell ref="BT115:CD115"/>
    <mergeCell ref="CE115:DA115"/>
    <mergeCell ref="A116:G116"/>
    <mergeCell ref="H116:BC116"/>
    <mergeCell ref="BD116:BS116"/>
    <mergeCell ref="BT116:CD116"/>
    <mergeCell ref="CE116:DA116"/>
    <mergeCell ref="A117:G117"/>
    <mergeCell ref="H117:BC117"/>
    <mergeCell ref="BD117:BS117"/>
    <mergeCell ref="BT117:CD117"/>
    <mergeCell ref="CE117:DA117"/>
    <mergeCell ref="A118:G118"/>
    <mergeCell ref="H118:BC118"/>
    <mergeCell ref="BD118:BS118"/>
    <mergeCell ref="BT118:CD118"/>
    <mergeCell ref="CE118:DA118"/>
    <mergeCell ref="A119:G119"/>
    <mergeCell ref="H119:BC119"/>
    <mergeCell ref="BD119:BS119"/>
    <mergeCell ref="BT119:CD119"/>
    <mergeCell ref="CE119:DA119"/>
    <mergeCell ref="X123:DA123"/>
    <mergeCell ref="A126:G126"/>
    <mergeCell ref="H126:BC126"/>
    <mergeCell ref="BD126:BS126"/>
    <mergeCell ref="BT126:CD126"/>
    <mergeCell ref="CE126:DA126"/>
    <mergeCell ref="A120:G120"/>
    <mergeCell ref="H120:BC120"/>
    <mergeCell ref="BD120:BS120"/>
    <mergeCell ref="BT120:CD120"/>
    <mergeCell ref="CE120:DA120"/>
    <mergeCell ref="A121:G121"/>
    <mergeCell ref="H121:BC121"/>
    <mergeCell ref="BD121:BS121"/>
    <mergeCell ref="BT121:CD121"/>
    <mergeCell ref="CE121:DA121"/>
    <mergeCell ref="A127:G127"/>
    <mergeCell ref="H127:BC127"/>
    <mergeCell ref="BD127:BS127"/>
    <mergeCell ref="BT127:CD127"/>
    <mergeCell ref="CE127:DA127"/>
    <mergeCell ref="A128:G128"/>
    <mergeCell ref="H128:BC128"/>
    <mergeCell ref="BD128:BS128"/>
    <mergeCell ref="BT128:CD128"/>
    <mergeCell ref="CE128:DA128"/>
    <mergeCell ref="X132:DA132"/>
    <mergeCell ref="A135:G135"/>
    <mergeCell ref="H135:BC135"/>
    <mergeCell ref="BD135:BS135"/>
    <mergeCell ref="BT135:CI135"/>
    <mergeCell ref="CJ135:DA135"/>
    <mergeCell ref="A129:G129"/>
    <mergeCell ref="H129:BC129"/>
    <mergeCell ref="BD129:BS129"/>
    <mergeCell ref="BT129:CD129"/>
    <mergeCell ref="CE129:DA129"/>
    <mergeCell ref="A130:DA130"/>
    <mergeCell ref="A136:G136"/>
    <mergeCell ref="H136:BC136"/>
    <mergeCell ref="BD136:BS136"/>
    <mergeCell ref="BT136:CI136"/>
    <mergeCell ref="CJ136:DA136"/>
    <mergeCell ref="A137:G137"/>
    <mergeCell ref="H137:BC137"/>
    <mergeCell ref="BD137:BS137"/>
    <mergeCell ref="BT137:CI137"/>
    <mergeCell ref="CJ137:DA137"/>
    <mergeCell ref="X142:DA142"/>
    <mergeCell ref="A145:DA145"/>
    <mergeCell ref="A147:G147"/>
    <mergeCell ref="H147:AO147"/>
    <mergeCell ref="AP147:BE147"/>
    <mergeCell ref="BF147:BU147"/>
    <mergeCell ref="BV147:CK147"/>
    <mergeCell ref="CL147:DA147"/>
    <mergeCell ref="A138:G138"/>
    <mergeCell ref="H138:BC138"/>
    <mergeCell ref="BD138:BS138"/>
    <mergeCell ref="BT138:CI138"/>
    <mergeCell ref="CJ138:DA138"/>
    <mergeCell ref="A140:DA140"/>
    <mergeCell ref="A149:G149"/>
    <mergeCell ref="H149:AO149"/>
    <mergeCell ref="AP149:BE149"/>
    <mergeCell ref="BF149:BU149"/>
    <mergeCell ref="BV149:CK149"/>
    <mergeCell ref="CL149:DA149"/>
    <mergeCell ref="A148:G148"/>
    <mergeCell ref="H148:AO148"/>
    <mergeCell ref="AP148:BE148"/>
    <mergeCell ref="BF148:BU148"/>
    <mergeCell ref="BV148:CK148"/>
    <mergeCell ref="CL148:DA148"/>
    <mergeCell ref="A151:G151"/>
    <mergeCell ref="H151:AO151"/>
    <mergeCell ref="AP151:BE151"/>
    <mergeCell ref="BF151:BU151"/>
    <mergeCell ref="BV151:CK151"/>
    <mergeCell ref="CL151:DA151"/>
    <mergeCell ref="A150:G150"/>
    <mergeCell ref="H150:AO150"/>
    <mergeCell ref="AP150:BE150"/>
    <mergeCell ref="BF150:BU150"/>
    <mergeCell ref="BV150:CK150"/>
    <mergeCell ref="CL150:DA150"/>
    <mergeCell ref="A153:G153"/>
    <mergeCell ref="H153:AO153"/>
    <mergeCell ref="AP153:BE153"/>
    <mergeCell ref="BF153:BU153"/>
    <mergeCell ref="BV153:CK153"/>
    <mergeCell ref="CL153:DA153"/>
    <mergeCell ref="A152:G152"/>
    <mergeCell ref="H152:AO152"/>
    <mergeCell ref="AP152:BE152"/>
    <mergeCell ref="BF152:BU152"/>
    <mergeCell ref="BV152:CK152"/>
    <mergeCell ref="CL152:DA152"/>
    <mergeCell ref="A156:DA156"/>
    <mergeCell ref="A158:G158"/>
    <mergeCell ref="H158:BC158"/>
    <mergeCell ref="BD158:BS158"/>
    <mergeCell ref="BT158:CI158"/>
    <mergeCell ref="CJ158:DA158"/>
    <mergeCell ref="A154:G154"/>
    <mergeCell ref="H154:AO154"/>
    <mergeCell ref="AP154:BE154"/>
    <mergeCell ref="BF154:BU154"/>
    <mergeCell ref="BV154:CK154"/>
    <mergeCell ref="CL154:DA154"/>
    <mergeCell ref="A159:G159"/>
    <mergeCell ref="H159:BC159"/>
    <mergeCell ref="BD159:BS159"/>
    <mergeCell ref="BT159:CI159"/>
    <mergeCell ref="CJ159:DA159"/>
    <mergeCell ref="A160:G160"/>
    <mergeCell ref="H160:BC160"/>
    <mergeCell ref="BD160:BS160"/>
    <mergeCell ref="BT160:CI160"/>
    <mergeCell ref="CJ160:DA160"/>
    <mergeCell ref="A165:G165"/>
    <mergeCell ref="H165:AO165"/>
    <mergeCell ref="AP165:BE165"/>
    <mergeCell ref="BF165:BU165"/>
    <mergeCell ref="BV165:CK165"/>
    <mergeCell ref="CL165:DA165"/>
    <mergeCell ref="A161:G161"/>
    <mergeCell ref="H161:BC161"/>
    <mergeCell ref="BD161:BS161"/>
    <mergeCell ref="BT161:CI161"/>
    <mergeCell ref="CJ161:DA161"/>
    <mergeCell ref="A163:DA163"/>
    <mergeCell ref="A167:G167"/>
    <mergeCell ref="H167:AO167"/>
    <mergeCell ref="AP167:BE167"/>
    <mergeCell ref="BF167:BU167"/>
    <mergeCell ref="BV167:CK167"/>
    <mergeCell ref="CL167:DA167"/>
    <mergeCell ref="A166:G166"/>
    <mergeCell ref="H166:AO166"/>
    <mergeCell ref="AP166:BE166"/>
    <mergeCell ref="BF166:BU166"/>
    <mergeCell ref="BV166:CK166"/>
    <mergeCell ref="CL166:DA166"/>
    <mergeCell ref="A169:G169"/>
    <mergeCell ref="H169:AO169"/>
    <mergeCell ref="AP169:BE169"/>
    <mergeCell ref="BF169:BU169"/>
    <mergeCell ref="BV169:CK169"/>
    <mergeCell ref="CL169:DA169"/>
    <mergeCell ref="A168:G168"/>
    <mergeCell ref="H168:AO168"/>
    <mergeCell ref="AP168:BE168"/>
    <mergeCell ref="BF168:BU168"/>
    <mergeCell ref="BV168:CK168"/>
    <mergeCell ref="CL168:DA168"/>
    <mergeCell ref="A171:G171"/>
    <mergeCell ref="H171:AO171"/>
    <mergeCell ref="AP171:BE171"/>
    <mergeCell ref="BF171:BU171"/>
    <mergeCell ref="BV171:CK171"/>
    <mergeCell ref="CL171:DA171"/>
    <mergeCell ref="A170:G170"/>
    <mergeCell ref="H170:AO170"/>
    <mergeCell ref="AP170:BE170"/>
    <mergeCell ref="BF170:BU170"/>
    <mergeCell ref="BV170:CK170"/>
    <mergeCell ref="CL170:DA170"/>
    <mergeCell ref="A173:G173"/>
    <mergeCell ref="H173:AO173"/>
    <mergeCell ref="AP173:BE173"/>
    <mergeCell ref="BF173:BU173"/>
    <mergeCell ref="BV173:CK173"/>
    <mergeCell ref="CL173:DA173"/>
    <mergeCell ref="A172:G172"/>
    <mergeCell ref="H172:AO172"/>
    <mergeCell ref="AP172:BE172"/>
    <mergeCell ref="BF172:BU172"/>
    <mergeCell ref="BV172:CK172"/>
    <mergeCell ref="CL172:DA172"/>
    <mergeCell ref="A175:G175"/>
    <mergeCell ref="H175:AO175"/>
    <mergeCell ref="AP175:BE175"/>
    <mergeCell ref="BF175:BU175"/>
    <mergeCell ref="BV175:CK175"/>
    <mergeCell ref="CL175:DA175"/>
    <mergeCell ref="A174:G174"/>
    <mergeCell ref="H174:AO174"/>
    <mergeCell ref="AP174:BE174"/>
    <mergeCell ref="BF174:BU174"/>
    <mergeCell ref="BV174:CK174"/>
    <mergeCell ref="CL174:DA174"/>
    <mergeCell ref="A177:G177"/>
    <mergeCell ref="H177:AO177"/>
    <mergeCell ref="AP177:BE177"/>
    <mergeCell ref="BF177:BU177"/>
    <mergeCell ref="BV177:CK177"/>
    <mergeCell ref="CL177:DA177"/>
    <mergeCell ref="A176:G176"/>
    <mergeCell ref="H176:AO176"/>
    <mergeCell ref="AP176:BE176"/>
    <mergeCell ref="BF176:BU176"/>
    <mergeCell ref="BV176:CK176"/>
    <mergeCell ref="CL176:DA176"/>
    <mergeCell ref="A179:G179"/>
    <mergeCell ref="H179:AO179"/>
    <mergeCell ref="AP179:BE179"/>
    <mergeCell ref="BF179:BU179"/>
    <mergeCell ref="BV179:CK179"/>
    <mergeCell ref="CL179:DA179"/>
    <mergeCell ref="A178:G178"/>
    <mergeCell ref="H178:AO178"/>
    <mergeCell ref="AP178:BE178"/>
    <mergeCell ref="BF178:BU178"/>
    <mergeCell ref="BV178:CK178"/>
    <mergeCell ref="CL178:DA178"/>
    <mergeCell ref="A181:G181"/>
    <mergeCell ref="H181:AO181"/>
    <mergeCell ref="AP181:BE181"/>
    <mergeCell ref="BF181:BU181"/>
    <mergeCell ref="BV181:CK181"/>
    <mergeCell ref="CL181:DA181"/>
    <mergeCell ref="A180:G180"/>
    <mergeCell ref="H180:AO180"/>
    <mergeCell ref="AP180:BE180"/>
    <mergeCell ref="BF180:BU180"/>
    <mergeCell ref="BV180:CK180"/>
    <mergeCell ref="CL180:DA180"/>
    <mergeCell ref="A183:G183"/>
    <mergeCell ref="H183:AO183"/>
    <mergeCell ref="AP183:BE183"/>
    <mergeCell ref="BF183:BU183"/>
    <mergeCell ref="BV183:CK183"/>
    <mergeCell ref="CL183:DA183"/>
    <mergeCell ref="A182:G182"/>
    <mergeCell ref="H182:AO182"/>
    <mergeCell ref="AP182:BE182"/>
    <mergeCell ref="BF182:BU182"/>
    <mergeCell ref="BV182:CK182"/>
    <mergeCell ref="CL182:DA182"/>
    <mergeCell ref="A185:G185"/>
    <mergeCell ref="H185:AO185"/>
    <mergeCell ref="AP185:BE185"/>
    <mergeCell ref="BF185:BU185"/>
    <mergeCell ref="BV185:CK185"/>
    <mergeCell ref="CL185:DA185"/>
    <mergeCell ref="A184:G184"/>
    <mergeCell ref="H184:AO184"/>
    <mergeCell ref="AP184:BE184"/>
    <mergeCell ref="BF184:BU184"/>
    <mergeCell ref="BV184:CK184"/>
    <mergeCell ref="CL184:DA184"/>
    <mergeCell ref="A187:G187"/>
    <mergeCell ref="H187:AO187"/>
    <mergeCell ref="AP187:BE187"/>
    <mergeCell ref="BF187:BU187"/>
    <mergeCell ref="BV187:CK187"/>
    <mergeCell ref="CL187:DA187"/>
    <mergeCell ref="A186:G186"/>
    <mergeCell ref="H186:AO186"/>
    <mergeCell ref="AP186:BE186"/>
    <mergeCell ref="BF186:BU186"/>
    <mergeCell ref="BV186:CK186"/>
    <mergeCell ref="CL186:DA186"/>
    <mergeCell ref="A189:G189"/>
    <mergeCell ref="H189:AO189"/>
    <mergeCell ref="AP189:BE189"/>
    <mergeCell ref="BF189:BU189"/>
    <mergeCell ref="BV189:CK189"/>
    <mergeCell ref="CL189:DA189"/>
    <mergeCell ref="A188:G188"/>
    <mergeCell ref="H188:AO188"/>
    <mergeCell ref="AP188:BE188"/>
    <mergeCell ref="BF188:BU188"/>
    <mergeCell ref="BV188:CK188"/>
    <mergeCell ref="CL188:DA188"/>
    <mergeCell ref="A192:DA192"/>
    <mergeCell ref="A194:G194"/>
    <mergeCell ref="H194:BC194"/>
    <mergeCell ref="BD194:BS194"/>
    <mergeCell ref="BT194:CI194"/>
    <mergeCell ref="CJ194:DA194"/>
    <mergeCell ref="A190:G190"/>
    <mergeCell ref="H190:AO190"/>
    <mergeCell ref="AP190:BE190"/>
    <mergeCell ref="BF190:BU190"/>
    <mergeCell ref="BV190:CK190"/>
    <mergeCell ref="CL190:DA190"/>
    <mergeCell ref="A197:G197"/>
    <mergeCell ref="H197:BC197"/>
    <mergeCell ref="BD197:BS197"/>
    <mergeCell ref="BT197:CI197"/>
    <mergeCell ref="CJ197:DA197"/>
    <mergeCell ref="A199:DA199"/>
    <mergeCell ref="A195:G195"/>
    <mergeCell ref="H195:BC195"/>
    <mergeCell ref="BD195:BS195"/>
    <mergeCell ref="BT195:CI195"/>
    <mergeCell ref="CJ195:DA195"/>
    <mergeCell ref="A196:G196"/>
    <mergeCell ref="H196:BC196"/>
    <mergeCell ref="BD196:BS196"/>
    <mergeCell ref="BT196:CI196"/>
    <mergeCell ref="CJ196:DA196"/>
    <mergeCell ref="A201:G201"/>
    <mergeCell ref="H201:BC201"/>
    <mergeCell ref="BD201:BS201"/>
    <mergeCell ref="BT201:CI201"/>
    <mergeCell ref="CJ201:DA201"/>
    <mergeCell ref="A202:G202"/>
    <mergeCell ref="H202:BC202"/>
    <mergeCell ref="BD202:BS202"/>
    <mergeCell ref="BT202:CI202"/>
    <mergeCell ref="CJ202:DA202"/>
    <mergeCell ref="A203:G203"/>
    <mergeCell ref="H203:BC203"/>
    <mergeCell ref="BD203:BS203"/>
    <mergeCell ref="BT203:CI203"/>
    <mergeCell ref="CJ203:DA203"/>
    <mergeCell ref="A204:G204"/>
    <mergeCell ref="H204:BC204"/>
    <mergeCell ref="BD204:BS204"/>
    <mergeCell ref="BT204:CI204"/>
    <mergeCell ref="CJ204:DA204"/>
    <mergeCell ref="A205:G205"/>
    <mergeCell ref="H205:BC205"/>
    <mergeCell ref="BD205:BS205"/>
    <mergeCell ref="BT205:CI205"/>
    <mergeCell ref="CJ205:DA205"/>
    <mergeCell ref="A206:G206"/>
    <mergeCell ref="H206:BC206"/>
    <mergeCell ref="BD206:BS206"/>
    <mergeCell ref="BT206:CI206"/>
    <mergeCell ref="CJ206:DA206"/>
    <mergeCell ref="A207:G207"/>
    <mergeCell ref="H207:BC207"/>
    <mergeCell ref="BD207:BS207"/>
    <mergeCell ref="BT207:CI207"/>
    <mergeCell ref="CJ207:DA207"/>
    <mergeCell ref="A208:G208"/>
    <mergeCell ref="H208:BC208"/>
    <mergeCell ref="BD208:BS208"/>
    <mergeCell ref="BT208:CI208"/>
    <mergeCell ref="CJ208:DA208"/>
    <mergeCell ref="A209:G209"/>
    <mergeCell ref="H209:BC209"/>
    <mergeCell ref="BD209:BS209"/>
    <mergeCell ref="BT209:CI209"/>
    <mergeCell ref="CJ209:DA209"/>
    <mergeCell ref="A210:G210"/>
    <mergeCell ref="H210:BC210"/>
    <mergeCell ref="BD210:BS210"/>
    <mergeCell ref="BT210:CI210"/>
    <mergeCell ref="CJ210:DA210"/>
    <mergeCell ref="A211:G211"/>
    <mergeCell ref="H211:BC211"/>
    <mergeCell ref="BD211:BS211"/>
    <mergeCell ref="BT211:CI211"/>
    <mergeCell ref="CJ211:DA211"/>
    <mergeCell ref="A212:G212"/>
    <mergeCell ref="H212:BC212"/>
    <mergeCell ref="BD212:BS212"/>
    <mergeCell ref="BT212:CI212"/>
    <mergeCell ref="CJ212:DA212"/>
    <mergeCell ref="A213:G213"/>
    <mergeCell ref="H213:BC213"/>
    <mergeCell ref="BD213:BS213"/>
    <mergeCell ref="BT213:CI213"/>
    <mergeCell ref="CJ213:DA213"/>
    <mergeCell ref="A214:G214"/>
    <mergeCell ref="H214:BC214"/>
    <mergeCell ref="BD214:BS214"/>
    <mergeCell ref="BT214:CI214"/>
    <mergeCell ref="CJ214:DA214"/>
    <mergeCell ref="A215:G215"/>
    <mergeCell ref="H215:BC215"/>
    <mergeCell ref="BD215:BS215"/>
    <mergeCell ref="BT215:CI215"/>
    <mergeCell ref="CJ215:DA215"/>
    <mergeCell ref="A216:G216"/>
    <mergeCell ref="H216:BC216"/>
    <mergeCell ref="BD216:BS216"/>
    <mergeCell ref="BT216:CI216"/>
    <mergeCell ref="CJ216:DA216"/>
    <mergeCell ref="A221:G221"/>
    <mergeCell ref="H221:BS221"/>
    <mergeCell ref="BT221:CI221"/>
    <mergeCell ref="CJ221:DA221"/>
    <mergeCell ref="A222:G222"/>
    <mergeCell ref="H222:BS222"/>
    <mergeCell ref="BT222:CI222"/>
    <mergeCell ref="CJ222:DA222"/>
    <mergeCell ref="A217:G217"/>
    <mergeCell ref="H217:BC217"/>
    <mergeCell ref="BD217:BS217"/>
    <mergeCell ref="BT217:CI217"/>
    <mergeCell ref="CJ217:DA217"/>
    <mergeCell ref="A219:DA219"/>
    <mergeCell ref="A225:G225"/>
    <mergeCell ref="H225:BS225"/>
    <mergeCell ref="BT225:CI225"/>
    <mergeCell ref="CJ225:DA225"/>
    <mergeCell ref="A226:G226"/>
    <mergeCell ref="H226:BS226"/>
    <mergeCell ref="BT226:CI226"/>
    <mergeCell ref="CJ226:DA226"/>
    <mergeCell ref="A223:G223"/>
    <mergeCell ref="H223:BS223"/>
    <mergeCell ref="BT223:CI223"/>
    <mergeCell ref="CJ223:DA223"/>
    <mergeCell ref="A224:G224"/>
    <mergeCell ref="H224:BS224"/>
    <mergeCell ref="BT224:CI224"/>
    <mergeCell ref="CJ224:DA224"/>
    <mergeCell ref="A229:G229"/>
    <mergeCell ref="H229:BS229"/>
    <mergeCell ref="BT229:CI229"/>
    <mergeCell ref="CJ229:DA229"/>
    <mergeCell ref="A230:G230"/>
    <mergeCell ref="H230:BS230"/>
    <mergeCell ref="BT230:CI230"/>
    <mergeCell ref="CJ230:DA230"/>
    <mergeCell ref="A227:G227"/>
    <mergeCell ref="H227:BS227"/>
    <mergeCell ref="BT227:CI227"/>
    <mergeCell ref="CJ227:DA227"/>
    <mergeCell ref="A228:G228"/>
    <mergeCell ref="H228:BS228"/>
    <mergeCell ref="BT228:CI228"/>
    <mergeCell ref="CJ228:DA228"/>
    <mergeCell ref="A233:G233"/>
    <mergeCell ref="H233:BS233"/>
    <mergeCell ref="BT233:CI233"/>
    <mergeCell ref="CJ233:DA233"/>
    <mergeCell ref="A234:G234"/>
    <mergeCell ref="H234:BS234"/>
    <mergeCell ref="BT234:CI234"/>
    <mergeCell ref="CJ234:DA234"/>
    <mergeCell ref="A231:G231"/>
    <mergeCell ref="H231:BS231"/>
    <mergeCell ref="BT231:CI231"/>
    <mergeCell ref="CJ231:DA231"/>
    <mergeCell ref="A232:G232"/>
    <mergeCell ref="H232:BS232"/>
    <mergeCell ref="BT232:CI232"/>
    <mergeCell ref="CJ232:DA232"/>
    <mergeCell ref="A237:G237"/>
    <mergeCell ref="H237:BS237"/>
    <mergeCell ref="BT237:CI237"/>
    <mergeCell ref="CJ237:DA237"/>
    <mergeCell ref="A238:G238"/>
    <mergeCell ref="H238:BS238"/>
    <mergeCell ref="BT238:CI238"/>
    <mergeCell ref="CJ238:DA238"/>
    <mergeCell ref="A236:G236"/>
    <mergeCell ref="H236:BS236"/>
    <mergeCell ref="BT236:CI236"/>
    <mergeCell ref="CJ236:DA236"/>
    <mergeCell ref="A245:DA245"/>
    <mergeCell ref="A247:G247"/>
    <mergeCell ref="H247:BC247"/>
    <mergeCell ref="BD247:BS247"/>
    <mergeCell ref="BT247:CI247"/>
    <mergeCell ref="CJ247:DA247"/>
    <mergeCell ref="A242:G242"/>
    <mergeCell ref="H242:BS242"/>
    <mergeCell ref="BT242:CI242"/>
    <mergeCell ref="CJ242:DA242"/>
    <mergeCell ref="A243:G243"/>
    <mergeCell ref="H243:BS243"/>
    <mergeCell ref="BT243:CI243"/>
    <mergeCell ref="CJ243:DA243"/>
    <mergeCell ref="A248:G248"/>
    <mergeCell ref="H248:BC248"/>
    <mergeCell ref="BD248:BS248"/>
    <mergeCell ref="BT248:CI248"/>
    <mergeCell ref="CJ248:DA248"/>
    <mergeCell ref="A249:G249"/>
    <mergeCell ref="H249:BC249"/>
    <mergeCell ref="BD249:BS249"/>
    <mergeCell ref="BT249:CI249"/>
    <mergeCell ref="CJ249:DA249"/>
    <mergeCell ref="A250:G250"/>
    <mergeCell ref="H250:BC250"/>
    <mergeCell ref="BD250:BS250"/>
    <mergeCell ref="BT250:CI250"/>
    <mergeCell ref="CJ250:DA250"/>
    <mergeCell ref="A251:G251"/>
    <mergeCell ref="H251:BC251"/>
    <mergeCell ref="BD251:BS251"/>
    <mergeCell ref="BT251:CI251"/>
    <mergeCell ref="CJ251:DA251"/>
    <mergeCell ref="A252:G252"/>
    <mergeCell ref="H252:BC252"/>
    <mergeCell ref="BD252:BS252"/>
    <mergeCell ref="BT252:CI252"/>
    <mergeCell ref="CJ252:DA252"/>
    <mergeCell ref="A253:G253"/>
    <mergeCell ref="H253:BC253"/>
    <mergeCell ref="BD253:BS253"/>
    <mergeCell ref="BT253:CI253"/>
    <mergeCell ref="CJ253:DA253"/>
    <mergeCell ref="A254:G254"/>
    <mergeCell ref="H254:BC254"/>
    <mergeCell ref="BD254:BS254"/>
    <mergeCell ref="BT254:CI254"/>
    <mergeCell ref="CJ254:DA254"/>
    <mergeCell ref="A255:G255"/>
    <mergeCell ref="H255:BC255"/>
    <mergeCell ref="BD255:BS255"/>
    <mergeCell ref="BT255:CI255"/>
    <mergeCell ref="CJ255:DA255"/>
    <mergeCell ref="A258:G258"/>
    <mergeCell ref="H258:BC258"/>
    <mergeCell ref="BD258:BS258"/>
    <mergeCell ref="BT258:CI258"/>
    <mergeCell ref="CJ258:DA258"/>
    <mergeCell ref="A260:DA260"/>
    <mergeCell ref="A256:G256"/>
    <mergeCell ref="H256:BC256"/>
    <mergeCell ref="BD256:BS256"/>
    <mergeCell ref="BT256:CI256"/>
    <mergeCell ref="CJ256:DA256"/>
    <mergeCell ref="A257:G257"/>
    <mergeCell ref="H257:BC257"/>
    <mergeCell ref="BD257:BS257"/>
    <mergeCell ref="BT257:CI257"/>
    <mergeCell ref="CJ257:DA257"/>
    <mergeCell ref="H265:BC265"/>
    <mergeCell ref="BD265:BS265"/>
    <mergeCell ref="BT265:CI265"/>
    <mergeCell ref="CJ265:DA265"/>
    <mergeCell ref="A262:G262"/>
    <mergeCell ref="H262:BC262"/>
    <mergeCell ref="BD262:BS262"/>
    <mergeCell ref="BT262:CI262"/>
    <mergeCell ref="CJ262:DA262"/>
    <mergeCell ref="A263:G263"/>
    <mergeCell ref="H263:BC263"/>
    <mergeCell ref="BD263:BS263"/>
    <mergeCell ref="BT263:CI263"/>
    <mergeCell ref="CJ263:DA263"/>
    <mergeCell ref="CJ241:DA241"/>
    <mergeCell ref="CJ270:DA270"/>
    <mergeCell ref="CJ268:DA268"/>
    <mergeCell ref="A269:G269"/>
    <mergeCell ref="H269:BC269"/>
    <mergeCell ref="BD269:BS269"/>
    <mergeCell ref="BT269:CI269"/>
    <mergeCell ref="CJ269:DA269"/>
    <mergeCell ref="A266:G266"/>
    <mergeCell ref="H266:BC266"/>
    <mergeCell ref="BD266:BS266"/>
    <mergeCell ref="BT266:CI266"/>
    <mergeCell ref="CJ266:DA266"/>
    <mergeCell ref="A267:G267"/>
    <mergeCell ref="H267:BC267"/>
    <mergeCell ref="BD267:BS267"/>
    <mergeCell ref="BT267:CI267"/>
    <mergeCell ref="CJ267:DA267"/>
    <mergeCell ref="A264:G264"/>
    <mergeCell ref="H264:BC264"/>
    <mergeCell ref="BD264:BS264"/>
    <mergeCell ref="BT264:CI264"/>
    <mergeCell ref="CJ264:DA264"/>
    <mergeCell ref="A265:G265"/>
    <mergeCell ref="A274:G274"/>
    <mergeCell ref="H274:BC274"/>
    <mergeCell ref="BD274:BS274"/>
    <mergeCell ref="BT274:CI274"/>
    <mergeCell ref="CJ274:DA274"/>
    <mergeCell ref="A272:G272"/>
    <mergeCell ref="H272:BC272"/>
    <mergeCell ref="BD272:BS272"/>
    <mergeCell ref="BT272:CI272"/>
    <mergeCell ref="CJ272:DA272"/>
    <mergeCell ref="A273:G273"/>
    <mergeCell ref="H273:BC273"/>
    <mergeCell ref="BD273:BS273"/>
    <mergeCell ref="BT273:CI273"/>
    <mergeCell ref="CJ273:DA273"/>
    <mergeCell ref="CK280:DA280"/>
    <mergeCell ref="A276:G276"/>
    <mergeCell ref="H276:BC276"/>
    <mergeCell ref="BD276:BS276"/>
    <mergeCell ref="BT276:CI276"/>
    <mergeCell ref="CJ276:DA276"/>
    <mergeCell ref="A275:G275"/>
    <mergeCell ref="H275:BC275"/>
    <mergeCell ref="BD275:BS275"/>
    <mergeCell ref="BT275:CI275"/>
    <mergeCell ref="CJ275:DA275"/>
    <mergeCell ref="A239:G239"/>
    <mergeCell ref="H239:BS239"/>
    <mergeCell ref="BT239:CI239"/>
    <mergeCell ref="CJ239:DA239"/>
    <mergeCell ref="A240:G240"/>
    <mergeCell ref="H240:BS240"/>
    <mergeCell ref="BT240:CI240"/>
    <mergeCell ref="CJ240:DA240"/>
    <mergeCell ref="A271:G271"/>
    <mergeCell ref="H271:BC271"/>
    <mergeCell ref="BD271:BS271"/>
    <mergeCell ref="BT271:CI271"/>
    <mergeCell ref="CJ271:DA271"/>
    <mergeCell ref="A268:G268"/>
    <mergeCell ref="H268:BC268"/>
    <mergeCell ref="BD268:BS268"/>
    <mergeCell ref="BT268:CI268"/>
    <mergeCell ref="A241:G241"/>
    <mergeCell ref="A270:G270"/>
    <mergeCell ref="H270:BC270"/>
    <mergeCell ref="BD270:BS270"/>
    <mergeCell ref="BT270:CI270"/>
    <mergeCell ref="H241:BS241"/>
    <mergeCell ref="BT241:CI241"/>
  </mergeCells>
  <pageMargins left="0.59055118110236227" right="0.51181102362204722" top="0.78740157480314965" bottom="0.39370078740157483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FO44"/>
  <sheetViews>
    <sheetView tabSelected="1" view="pageBreakPreview" topLeftCell="A13" zoomScaleSheetLayoutView="100" workbookViewId="0">
      <selection activeCell="BT20" sqref="BT20:DA20"/>
    </sheetView>
  </sheetViews>
  <sheetFormatPr defaultColWidth="0.85546875" defaultRowHeight="12.75"/>
  <cols>
    <col min="1" max="22" width="0.85546875" style="106" customWidth="1"/>
    <col min="23" max="23" width="2.42578125" style="106" customWidth="1"/>
    <col min="24" max="24" width="3.140625" style="106" customWidth="1"/>
    <col min="25" max="39" width="0.85546875" style="106"/>
    <col min="40" max="40" width="4.42578125" style="106" customWidth="1"/>
    <col min="41" max="86" width="0.85546875" style="106"/>
    <col min="87" max="87" width="3.7109375" style="106" bestFit="1" customWidth="1"/>
    <col min="88" max="135" width="0.85546875" style="106"/>
    <col min="136" max="136" width="2" style="106" bestFit="1" customWidth="1"/>
    <col min="137" max="240" width="0.85546875" style="106"/>
    <col min="241" max="262" width="0.85546875" style="106" customWidth="1"/>
    <col min="263" max="263" width="2.42578125" style="106" customWidth="1"/>
    <col min="264" max="264" width="1.7109375" style="106" customWidth="1"/>
    <col min="265" max="496" width="0.85546875" style="106"/>
    <col min="497" max="518" width="0.85546875" style="106" customWidth="1"/>
    <col min="519" max="519" width="2.42578125" style="106" customWidth="1"/>
    <col min="520" max="520" width="1.7109375" style="106" customWidth="1"/>
    <col min="521" max="752" width="0.85546875" style="106"/>
    <col min="753" max="774" width="0.85546875" style="106" customWidth="1"/>
    <col min="775" max="775" width="2.42578125" style="106" customWidth="1"/>
    <col min="776" max="776" width="1.7109375" style="106" customWidth="1"/>
    <col min="777" max="1008" width="0.85546875" style="106"/>
    <col min="1009" max="1030" width="0.85546875" style="106" customWidth="1"/>
    <col min="1031" max="1031" width="2.42578125" style="106" customWidth="1"/>
    <col min="1032" max="1032" width="1.7109375" style="106" customWidth="1"/>
    <col min="1033" max="1264" width="0.85546875" style="106"/>
    <col min="1265" max="1286" width="0.85546875" style="106" customWidth="1"/>
    <col min="1287" max="1287" width="2.42578125" style="106" customWidth="1"/>
    <col min="1288" max="1288" width="1.7109375" style="106" customWidth="1"/>
    <col min="1289" max="1520" width="0.85546875" style="106"/>
    <col min="1521" max="1542" width="0.85546875" style="106" customWidth="1"/>
    <col min="1543" max="1543" width="2.42578125" style="106" customWidth="1"/>
    <col min="1544" max="1544" width="1.7109375" style="106" customWidth="1"/>
    <col min="1545" max="1776" width="0.85546875" style="106"/>
    <col min="1777" max="1798" width="0.85546875" style="106" customWidth="1"/>
    <col min="1799" max="1799" width="2.42578125" style="106" customWidth="1"/>
    <col min="1800" max="1800" width="1.7109375" style="106" customWidth="1"/>
    <col min="1801" max="2032" width="0.85546875" style="106"/>
    <col min="2033" max="2054" width="0.85546875" style="106" customWidth="1"/>
    <col min="2055" max="2055" width="2.42578125" style="106" customWidth="1"/>
    <col min="2056" max="2056" width="1.7109375" style="106" customWidth="1"/>
    <col min="2057" max="2288" width="0.85546875" style="106"/>
    <col min="2289" max="2310" width="0.85546875" style="106" customWidth="1"/>
    <col min="2311" max="2311" width="2.42578125" style="106" customWidth="1"/>
    <col min="2312" max="2312" width="1.7109375" style="106" customWidth="1"/>
    <col min="2313" max="2544" width="0.85546875" style="106"/>
    <col min="2545" max="2566" width="0.85546875" style="106" customWidth="1"/>
    <col min="2567" max="2567" width="2.42578125" style="106" customWidth="1"/>
    <col min="2568" max="2568" width="1.7109375" style="106" customWidth="1"/>
    <col min="2569" max="2800" width="0.85546875" style="106"/>
    <col min="2801" max="2822" width="0.85546875" style="106" customWidth="1"/>
    <col min="2823" max="2823" width="2.42578125" style="106" customWidth="1"/>
    <col min="2824" max="2824" width="1.7109375" style="106" customWidth="1"/>
    <col min="2825" max="3056" width="0.85546875" style="106"/>
    <col min="3057" max="3078" width="0.85546875" style="106" customWidth="1"/>
    <col min="3079" max="3079" width="2.42578125" style="106" customWidth="1"/>
    <col min="3080" max="3080" width="1.7109375" style="106" customWidth="1"/>
    <col min="3081" max="3312" width="0.85546875" style="106"/>
    <col min="3313" max="3334" width="0.85546875" style="106" customWidth="1"/>
    <col min="3335" max="3335" width="2.42578125" style="106" customWidth="1"/>
    <col min="3336" max="3336" width="1.7109375" style="106" customWidth="1"/>
    <col min="3337" max="3568" width="0.85546875" style="106"/>
    <col min="3569" max="3590" width="0.85546875" style="106" customWidth="1"/>
    <col min="3591" max="3591" width="2.42578125" style="106" customWidth="1"/>
    <col min="3592" max="3592" width="1.7109375" style="106" customWidth="1"/>
    <col min="3593" max="3824" width="0.85546875" style="106"/>
    <col min="3825" max="3846" width="0.85546875" style="106" customWidth="1"/>
    <col min="3847" max="3847" width="2.42578125" style="106" customWidth="1"/>
    <col min="3848" max="3848" width="1.7109375" style="106" customWidth="1"/>
    <col min="3849" max="4080" width="0.85546875" style="106"/>
    <col min="4081" max="4102" width="0.85546875" style="106" customWidth="1"/>
    <col min="4103" max="4103" width="2.42578125" style="106" customWidth="1"/>
    <col min="4104" max="4104" width="1.7109375" style="106" customWidth="1"/>
    <col min="4105" max="4336" width="0.85546875" style="106"/>
    <col min="4337" max="4358" width="0.85546875" style="106" customWidth="1"/>
    <col min="4359" max="4359" width="2.42578125" style="106" customWidth="1"/>
    <col min="4360" max="4360" width="1.7109375" style="106" customWidth="1"/>
    <col min="4361" max="4592" width="0.85546875" style="106"/>
    <col min="4593" max="4614" width="0.85546875" style="106" customWidth="1"/>
    <col min="4615" max="4615" width="2.42578125" style="106" customWidth="1"/>
    <col min="4616" max="4616" width="1.7109375" style="106" customWidth="1"/>
    <col min="4617" max="4848" width="0.85546875" style="106"/>
    <col min="4849" max="4870" width="0.85546875" style="106" customWidth="1"/>
    <col min="4871" max="4871" width="2.42578125" style="106" customWidth="1"/>
    <col min="4872" max="4872" width="1.7109375" style="106" customWidth="1"/>
    <col min="4873" max="5104" width="0.85546875" style="106"/>
    <col min="5105" max="5126" width="0.85546875" style="106" customWidth="1"/>
    <col min="5127" max="5127" width="2.42578125" style="106" customWidth="1"/>
    <col min="5128" max="5128" width="1.7109375" style="106" customWidth="1"/>
    <col min="5129" max="5360" width="0.85546875" style="106"/>
    <col min="5361" max="5382" width="0.85546875" style="106" customWidth="1"/>
    <col min="5383" max="5383" width="2.42578125" style="106" customWidth="1"/>
    <col min="5384" max="5384" width="1.7109375" style="106" customWidth="1"/>
    <col min="5385" max="5616" width="0.85546875" style="106"/>
    <col min="5617" max="5638" width="0.85546875" style="106" customWidth="1"/>
    <col min="5639" max="5639" width="2.42578125" style="106" customWidth="1"/>
    <col min="5640" max="5640" width="1.7109375" style="106" customWidth="1"/>
    <col min="5641" max="5872" width="0.85546875" style="106"/>
    <col min="5873" max="5894" width="0.85546875" style="106" customWidth="1"/>
    <col min="5895" max="5895" width="2.42578125" style="106" customWidth="1"/>
    <col min="5896" max="5896" width="1.7109375" style="106" customWidth="1"/>
    <col min="5897" max="6128" width="0.85546875" style="106"/>
    <col min="6129" max="6150" width="0.85546875" style="106" customWidth="1"/>
    <col min="6151" max="6151" width="2.42578125" style="106" customWidth="1"/>
    <col min="6152" max="6152" width="1.7109375" style="106" customWidth="1"/>
    <col min="6153" max="6384" width="0.85546875" style="106"/>
    <col min="6385" max="6406" width="0.85546875" style="106" customWidth="1"/>
    <col min="6407" max="6407" width="2.42578125" style="106" customWidth="1"/>
    <col min="6408" max="6408" width="1.7109375" style="106" customWidth="1"/>
    <col min="6409" max="6640" width="0.85546875" style="106"/>
    <col min="6641" max="6662" width="0.85546875" style="106" customWidth="1"/>
    <col min="6663" max="6663" width="2.42578125" style="106" customWidth="1"/>
    <col min="6664" max="6664" width="1.7109375" style="106" customWidth="1"/>
    <col min="6665" max="6896" width="0.85546875" style="106"/>
    <col min="6897" max="6918" width="0.85546875" style="106" customWidth="1"/>
    <col min="6919" max="6919" width="2.42578125" style="106" customWidth="1"/>
    <col min="6920" max="6920" width="1.7109375" style="106" customWidth="1"/>
    <col min="6921" max="7152" width="0.85546875" style="106"/>
    <col min="7153" max="7174" width="0.85546875" style="106" customWidth="1"/>
    <col min="7175" max="7175" width="2.42578125" style="106" customWidth="1"/>
    <col min="7176" max="7176" width="1.7109375" style="106" customWidth="1"/>
    <col min="7177" max="7408" width="0.85546875" style="106"/>
    <col min="7409" max="7430" width="0.85546875" style="106" customWidth="1"/>
    <col min="7431" max="7431" width="2.42578125" style="106" customWidth="1"/>
    <col min="7432" max="7432" width="1.7109375" style="106" customWidth="1"/>
    <col min="7433" max="7664" width="0.85546875" style="106"/>
    <col min="7665" max="7686" width="0.85546875" style="106" customWidth="1"/>
    <col min="7687" max="7687" width="2.42578125" style="106" customWidth="1"/>
    <col min="7688" max="7688" width="1.7109375" style="106" customWidth="1"/>
    <col min="7689" max="7920" width="0.85546875" style="106"/>
    <col min="7921" max="7942" width="0.85546875" style="106" customWidth="1"/>
    <col min="7943" max="7943" width="2.42578125" style="106" customWidth="1"/>
    <col min="7944" max="7944" width="1.7109375" style="106" customWidth="1"/>
    <col min="7945" max="8176" width="0.85546875" style="106"/>
    <col min="8177" max="8198" width="0.85546875" style="106" customWidth="1"/>
    <col min="8199" max="8199" width="2.42578125" style="106" customWidth="1"/>
    <col min="8200" max="8200" width="1.7109375" style="106" customWidth="1"/>
    <col min="8201" max="8432" width="0.85546875" style="106"/>
    <col min="8433" max="8454" width="0.85546875" style="106" customWidth="1"/>
    <col min="8455" max="8455" width="2.42578125" style="106" customWidth="1"/>
    <col min="8456" max="8456" width="1.7109375" style="106" customWidth="1"/>
    <col min="8457" max="8688" width="0.85546875" style="106"/>
    <col min="8689" max="8710" width="0.85546875" style="106" customWidth="1"/>
    <col min="8711" max="8711" width="2.42578125" style="106" customWidth="1"/>
    <col min="8712" max="8712" width="1.7109375" style="106" customWidth="1"/>
    <col min="8713" max="8944" width="0.85546875" style="106"/>
    <col min="8945" max="8966" width="0.85546875" style="106" customWidth="1"/>
    <col min="8967" max="8967" width="2.42578125" style="106" customWidth="1"/>
    <col min="8968" max="8968" width="1.7109375" style="106" customWidth="1"/>
    <col min="8969" max="9200" width="0.85546875" style="106"/>
    <col min="9201" max="9222" width="0.85546875" style="106" customWidth="1"/>
    <col min="9223" max="9223" width="2.42578125" style="106" customWidth="1"/>
    <col min="9224" max="9224" width="1.7109375" style="106" customWidth="1"/>
    <col min="9225" max="9456" width="0.85546875" style="106"/>
    <col min="9457" max="9478" width="0.85546875" style="106" customWidth="1"/>
    <col min="9479" max="9479" width="2.42578125" style="106" customWidth="1"/>
    <col min="9480" max="9480" width="1.7109375" style="106" customWidth="1"/>
    <col min="9481" max="9712" width="0.85546875" style="106"/>
    <col min="9713" max="9734" width="0.85546875" style="106" customWidth="1"/>
    <col min="9735" max="9735" width="2.42578125" style="106" customWidth="1"/>
    <col min="9736" max="9736" width="1.7109375" style="106" customWidth="1"/>
    <col min="9737" max="9968" width="0.85546875" style="106"/>
    <col min="9969" max="9990" width="0.85546875" style="106" customWidth="1"/>
    <col min="9991" max="9991" width="2.42578125" style="106" customWidth="1"/>
    <col min="9992" max="9992" width="1.7109375" style="106" customWidth="1"/>
    <col min="9993" max="10224" width="0.85546875" style="106"/>
    <col min="10225" max="10246" width="0.85546875" style="106" customWidth="1"/>
    <col min="10247" max="10247" width="2.42578125" style="106" customWidth="1"/>
    <col min="10248" max="10248" width="1.7109375" style="106" customWidth="1"/>
    <col min="10249" max="10480" width="0.85546875" style="106"/>
    <col min="10481" max="10502" width="0.85546875" style="106" customWidth="1"/>
    <col min="10503" max="10503" width="2.42578125" style="106" customWidth="1"/>
    <col min="10504" max="10504" width="1.7109375" style="106" customWidth="1"/>
    <col min="10505" max="10736" width="0.85546875" style="106"/>
    <col min="10737" max="10758" width="0.85546875" style="106" customWidth="1"/>
    <col min="10759" max="10759" width="2.42578125" style="106" customWidth="1"/>
    <col min="10760" max="10760" width="1.7109375" style="106" customWidth="1"/>
    <col min="10761" max="10992" width="0.85546875" style="106"/>
    <col min="10993" max="11014" width="0.85546875" style="106" customWidth="1"/>
    <col min="11015" max="11015" width="2.42578125" style="106" customWidth="1"/>
    <col min="11016" max="11016" width="1.7109375" style="106" customWidth="1"/>
    <col min="11017" max="11248" width="0.85546875" style="106"/>
    <col min="11249" max="11270" width="0.85546875" style="106" customWidth="1"/>
    <col min="11271" max="11271" width="2.42578125" style="106" customWidth="1"/>
    <col min="11272" max="11272" width="1.7109375" style="106" customWidth="1"/>
    <col min="11273" max="11504" width="0.85546875" style="106"/>
    <col min="11505" max="11526" width="0.85546875" style="106" customWidth="1"/>
    <col min="11527" max="11527" width="2.42578125" style="106" customWidth="1"/>
    <col min="11528" max="11528" width="1.7109375" style="106" customWidth="1"/>
    <col min="11529" max="11760" width="0.85546875" style="106"/>
    <col min="11761" max="11782" width="0.85546875" style="106" customWidth="1"/>
    <col min="11783" max="11783" width="2.42578125" style="106" customWidth="1"/>
    <col min="11784" max="11784" width="1.7109375" style="106" customWidth="1"/>
    <col min="11785" max="12016" width="0.85546875" style="106"/>
    <col min="12017" max="12038" width="0.85546875" style="106" customWidth="1"/>
    <col min="12039" max="12039" width="2.42578125" style="106" customWidth="1"/>
    <col min="12040" max="12040" width="1.7109375" style="106" customWidth="1"/>
    <col min="12041" max="12272" width="0.85546875" style="106"/>
    <col min="12273" max="12294" width="0.85546875" style="106" customWidth="1"/>
    <col min="12295" max="12295" width="2.42578125" style="106" customWidth="1"/>
    <col min="12296" max="12296" width="1.7109375" style="106" customWidth="1"/>
    <col min="12297" max="12528" width="0.85546875" style="106"/>
    <col min="12529" max="12550" width="0.85546875" style="106" customWidth="1"/>
    <col min="12551" max="12551" width="2.42578125" style="106" customWidth="1"/>
    <col min="12552" max="12552" width="1.7109375" style="106" customWidth="1"/>
    <col min="12553" max="12784" width="0.85546875" style="106"/>
    <col min="12785" max="12806" width="0.85546875" style="106" customWidth="1"/>
    <col min="12807" max="12807" width="2.42578125" style="106" customWidth="1"/>
    <col min="12808" max="12808" width="1.7109375" style="106" customWidth="1"/>
    <col min="12809" max="13040" width="0.85546875" style="106"/>
    <col min="13041" max="13062" width="0.85546875" style="106" customWidth="1"/>
    <col min="13063" max="13063" width="2.42578125" style="106" customWidth="1"/>
    <col min="13064" max="13064" width="1.7109375" style="106" customWidth="1"/>
    <col min="13065" max="13296" width="0.85546875" style="106"/>
    <col min="13297" max="13318" width="0.85546875" style="106" customWidth="1"/>
    <col min="13319" max="13319" width="2.42578125" style="106" customWidth="1"/>
    <col min="13320" max="13320" width="1.7109375" style="106" customWidth="1"/>
    <col min="13321" max="13552" width="0.85546875" style="106"/>
    <col min="13553" max="13574" width="0.85546875" style="106" customWidth="1"/>
    <col min="13575" max="13575" width="2.42578125" style="106" customWidth="1"/>
    <col min="13576" max="13576" width="1.7109375" style="106" customWidth="1"/>
    <col min="13577" max="13808" width="0.85546875" style="106"/>
    <col min="13809" max="13830" width="0.85546875" style="106" customWidth="1"/>
    <col min="13831" max="13831" width="2.42578125" style="106" customWidth="1"/>
    <col min="13832" max="13832" width="1.7109375" style="106" customWidth="1"/>
    <col min="13833" max="14064" width="0.85546875" style="106"/>
    <col min="14065" max="14086" width="0.85546875" style="106" customWidth="1"/>
    <col min="14087" max="14087" width="2.42578125" style="106" customWidth="1"/>
    <col min="14088" max="14088" width="1.7109375" style="106" customWidth="1"/>
    <col min="14089" max="14320" width="0.85546875" style="106"/>
    <col min="14321" max="14342" width="0.85546875" style="106" customWidth="1"/>
    <col min="14343" max="14343" width="2.42578125" style="106" customWidth="1"/>
    <col min="14344" max="14344" width="1.7109375" style="106" customWidth="1"/>
    <col min="14345" max="14576" width="0.85546875" style="106"/>
    <col min="14577" max="14598" width="0.85546875" style="106" customWidth="1"/>
    <col min="14599" max="14599" width="2.42578125" style="106" customWidth="1"/>
    <col min="14600" max="14600" width="1.7109375" style="106" customWidth="1"/>
    <col min="14601" max="14832" width="0.85546875" style="106"/>
    <col min="14833" max="14854" width="0.85546875" style="106" customWidth="1"/>
    <col min="14855" max="14855" width="2.42578125" style="106" customWidth="1"/>
    <col min="14856" max="14856" width="1.7109375" style="106" customWidth="1"/>
    <col min="14857" max="15088" width="0.85546875" style="106"/>
    <col min="15089" max="15110" width="0.85546875" style="106" customWidth="1"/>
    <col min="15111" max="15111" width="2.42578125" style="106" customWidth="1"/>
    <col min="15112" max="15112" width="1.7109375" style="106" customWidth="1"/>
    <col min="15113" max="15344" width="0.85546875" style="106"/>
    <col min="15345" max="15366" width="0.85546875" style="106" customWidth="1"/>
    <col min="15367" max="15367" width="2.42578125" style="106" customWidth="1"/>
    <col min="15368" max="15368" width="1.7109375" style="106" customWidth="1"/>
    <col min="15369" max="15600" width="0.85546875" style="106"/>
    <col min="15601" max="15622" width="0.85546875" style="106" customWidth="1"/>
    <col min="15623" max="15623" width="2.42578125" style="106" customWidth="1"/>
    <col min="15624" max="15624" width="1.7109375" style="106" customWidth="1"/>
    <col min="15625" max="15856" width="0.85546875" style="106"/>
    <col min="15857" max="15878" width="0.85546875" style="106" customWidth="1"/>
    <col min="15879" max="15879" width="2.42578125" style="106" customWidth="1"/>
    <col min="15880" max="15880" width="1.7109375" style="106" customWidth="1"/>
    <col min="15881" max="16112" width="0.85546875" style="106"/>
    <col min="16113" max="16134" width="0.85546875" style="106" customWidth="1"/>
    <col min="16135" max="16135" width="2.42578125" style="106" customWidth="1"/>
    <col min="16136" max="16136" width="1.7109375" style="106" customWidth="1"/>
    <col min="16137" max="16384" width="0.85546875" style="106"/>
  </cols>
  <sheetData>
    <row r="1" spans="1:146" ht="20.25" customHeight="1"/>
    <row r="2" spans="1:146" ht="22.5" customHeight="1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CI2" s="303" t="s">
        <v>490</v>
      </c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</row>
    <row r="3" spans="1:146" s="108" customFormat="1" ht="15.75">
      <c r="A3" s="134" t="s">
        <v>434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8"/>
    </row>
    <row r="4" spans="1:146" ht="12.75" customHeight="1">
      <c r="O4" s="304" t="s">
        <v>542</v>
      </c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304"/>
      <c r="DE4" s="304"/>
      <c r="DF4" s="304"/>
      <c r="DG4" s="304"/>
      <c r="DH4" s="304"/>
      <c r="DI4" s="304"/>
      <c r="DJ4" s="304"/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6"/>
    </row>
    <row r="5" spans="1:146" s="108" customFormat="1" ht="15.7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8"/>
    </row>
    <row r="6" spans="1:146" s="151" customFormat="1" ht="15">
      <c r="A6" s="244" t="s">
        <v>327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80" t="s">
        <v>576</v>
      </c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</row>
    <row r="7" spans="1:146" s="151" customFormat="1" ht="19.5" customHeight="1">
      <c r="A7" s="305" t="s">
        <v>491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</row>
    <row r="8" spans="1:146" s="151" customFormat="1" ht="15">
      <c r="A8" s="143" t="s">
        <v>494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4"/>
      <c r="Y8" s="144"/>
      <c r="Z8" s="144"/>
      <c r="AA8" s="144"/>
      <c r="AB8" s="144"/>
      <c r="AC8" s="144"/>
      <c r="AD8" s="144"/>
      <c r="AE8" s="301" t="s">
        <v>495</v>
      </c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</row>
    <row r="9" spans="1:146" s="109" customFormat="1" ht="10.5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</row>
    <row r="10" spans="1:146" s="153" customFormat="1" ht="45" customHeight="1">
      <c r="A10" s="291" t="s">
        <v>329</v>
      </c>
      <c r="B10" s="292"/>
      <c r="C10" s="292"/>
      <c r="D10" s="292"/>
      <c r="E10" s="292"/>
      <c r="F10" s="293"/>
      <c r="G10" s="291" t="s">
        <v>492</v>
      </c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3"/>
      <c r="AE10" s="291" t="s">
        <v>493</v>
      </c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3"/>
      <c r="BD10" s="291" t="s">
        <v>426</v>
      </c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3"/>
      <c r="BT10" s="294" t="s">
        <v>341</v>
      </c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6"/>
    </row>
    <row r="11" spans="1:146" s="114" customFormat="1">
      <c r="A11" s="297">
        <v>1</v>
      </c>
      <c r="B11" s="297"/>
      <c r="C11" s="297"/>
      <c r="D11" s="297"/>
      <c r="E11" s="297"/>
      <c r="F11" s="297"/>
      <c r="G11" s="297">
        <v>2</v>
      </c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>
        <v>3</v>
      </c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>
        <v>4</v>
      </c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8">
        <v>5</v>
      </c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300"/>
    </row>
    <row r="12" spans="1:146" s="115" customFormat="1" ht="63" customHeight="1">
      <c r="A12" s="281" t="s">
        <v>141</v>
      </c>
      <c r="B12" s="281"/>
      <c r="C12" s="281"/>
      <c r="D12" s="281"/>
      <c r="E12" s="281"/>
      <c r="F12" s="281"/>
      <c r="G12" s="346" t="s">
        <v>563</v>
      </c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7"/>
      <c r="AA12" s="347"/>
      <c r="AB12" s="347"/>
      <c r="AC12" s="347"/>
      <c r="AD12" s="348"/>
      <c r="AE12" s="283" t="s">
        <v>279</v>
      </c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>
        <v>1</v>
      </c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4">
        <v>9745700</v>
      </c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6"/>
    </row>
    <row r="13" spans="1:146" s="115" customFormat="1" ht="15" customHeight="1">
      <c r="A13" s="281"/>
      <c r="B13" s="281"/>
      <c r="C13" s="281"/>
      <c r="D13" s="281"/>
      <c r="E13" s="281"/>
      <c r="F13" s="281"/>
      <c r="G13" s="287" t="s">
        <v>336</v>
      </c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8"/>
      <c r="AE13" s="283" t="s">
        <v>293</v>
      </c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 t="s">
        <v>293</v>
      </c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4">
        <f>SUM(BT12)</f>
        <v>9745700</v>
      </c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90"/>
    </row>
    <row r="14" spans="1:146" s="115" customFormat="1" ht="15" customHeight="1">
      <c r="A14" s="117"/>
      <c r="B14" s="117"/>
      <c r="C14" s="117"/>
      <c r="D14" s="117"/>
      <c r="E14" s="117"/>
      <c r="F14" s="117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33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</row>
    <row r="15" spans="1:146" s="151" customFormat="1" ht="15">
      <c r="A15" s="143" t="s">
        <v>494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4"/>
      <c r="Y15" s="144"/>
      <c r="Z15" s="144"/>
      <c r="AA15" s="144"/>
      <c r="AB15" s="144"/>
      <c r="AC15" s="144"/>
      <c r="AD15" s="144"/>
      <c r="AE15" s="301" t="s">
        <v>496</v>
      </c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</row>
    <row r="16" spans="1:146" s="109" customFormat="1" ht="10.5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</row>
    <row r="17" spans="1:145" s="153" customFormat="1" ht="45" customHeight="1">
      <c r="A17" s="291" t="s">
        <v>329</v>
      </c>
      <c r="B17" s="292"/>
      <c r="C17" s="292"/>
      <c r="D17" s="292"/>
      <c r="E17" s="292"/>
      <c r="F17" s="293"/>
      <c r="G17" s="291" t="s">
        <v>492</v>
      </c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3"/>
      <c r="AE17" s="291" t="s">
        <v>493</v>
      </c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3"/>
      <c r="BD17" s="291" t="s">
        <v>426</v>
      </c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3"/>
      <c r="BT17" s="294" t="s">
        <v>341</v>
      </c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6"/>
    </row>
    <row r="18" spans="1:145" s="114" customFormat="1">
      <c r="A18" s="297">
        <v>1</v>
      </c>
      <c r="B18" s="297"/>
      <c r="C18" s="297"/>
      <c r="D18" s="297"/>
      <c r="E18" s="297"/>
      <c r="F18" s="297"/>
      <c r="G18" s="297">
        <v>2</v>
      </c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>
        <v>3</v>
      </c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>
        <v>4</v>
      </c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8">
        <v>5</v>
      </c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300"/>
    </row>
    <row r="19" spans="1:145" s="115" customFormat="1" ht="15" customHeight="1">
      <c r="A19" s="281" t="s">
        <v>141</v>
      </c>
      <c r="B19" s="281"/>
      <c r="C19" s="281"/>
      <c r="D19" s="281"/>
      <c r="E19" s="281"/>
      <c r="F19" s="281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4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6"/>
    </row>
    <row r="20" spans="1:145" s="115" customFormat="1" ht="15" customHeight="1">
      <c r="A20" s="281"/>
      <c r="B20" s="281"/>
      <c r="C20" s="281"/>
      <c r="D20" s="281"/>
      <c r="E20" s="281"/>
      <c r="F20" s="281"/>
      <c r="G20" s="287" t="s">
        <v>336</v>
      </c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8"/>
      <c r="AE20" s="283" t="s">
        <v>293</v>
      </c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 t="s">
        <v>293</v>
      </c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4">
        <f>SUM(BT19)</f>
        <v>0</v>
      </c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90"/>
    </row>
    <row r="21" spans="1:145" s="115" customFormat="1" ht="207.75" customHeight="1">
      <c r="A21" s="117"/>
      <c r="B21" s="117"/>
      <c r="C21" s="117"/>
      <c r="D21" s="117"/>
      <c r="E21" s="117"/>
      <c r="F21" s="117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33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</row>
    <row r="22" spans="1:145" s="109" customFormat="1" ht="15">
      <c r="A22" s="223" t="s">
        <v>433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</row>
    <row r="23" spans="1:145" ht="6" customHeight="1"/>
    <row r="24" spans="1:145" s="151" customFormat="1" ht="15">
      <c r="A24" s="151" t="s">
        <v>326</v>
      </c>
      <c r="X24" s="239" t="s">
        <v>528</v>
      </c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239"/>
      <c r="DU24" s="239"/>
      <c r="DV24" s="239"/>
      <c r="DW24" s="239"/>
      <c r="DX24" s="239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</row>
    <row r="25" spans="1:145" s="151" customFormat="1" ht="24" customHeight="1"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</row>
    <row r="26" spans="1:145" s="151" customFormat="1" ht="15">
      <c r="A26" s="244" t="s">
        <v>327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80" t="s">
        <v>576</v>
      </c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0"/>
      <c r="DV26" s="280"/>
      <c r="DW26" s="280"/>
      <c r="DX26" s="280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</row>
    <row r="27" spans="1:145" ht="9.75" customHeight="1"/>
    <row r="28" spans="1:145" s="109" customFormat="1" ht="15">
      <c r="A28" s="223" t="s">
        <v>328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V28" s="223"/>
      <c r="DW28" s="223"/>
      <c r="DX28" s="223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</row>
    <row r="29" spans="1:145" ht="10.5" customHeight="1"/>
    <row r="30" spans="1:145" s="153" customFormat="1" ht="13.5" customHeight="1">
      <c r="A30" s="201" t="s">
        <v>329</v>
      </c>
      <c r="B30" s="202"/>
      <c r="C30" s="202"/>
      <c r="D30" s="202"/>
      <c r="E30" s="202"/>
      <c r="F30" s="203"/>
      <c r="G30" s="201" t="s">
        <v>330</v>
      </c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3"/>
      <c r="Y30" s="201" t="s">
        <v>497</v>
      </c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3"/>
      <c r="AO30" s="234" t="s">
        <v>430</v>
      </c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6"/>
      <c r="CR30" s="201" t="s">
        <v>331</v>
      </c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3"/>
      <c r="DH30" s="201" t="s">
        <v>431</v>
      </c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3"/>
      <c r="DY30" s="201" t="s">
        <v>432</v>
      </c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  <c r="EJ30" s="202"/>
      <c r="EK30" s="202"/>
      <c r="EL30" s="202"/>
      <c r="EM30" s="202"/>
      <c r="EN30" s="202"/>
      <c r="EO30" s="203"/>
    </row>
    <row r="31" spans="1:145" s="153" customFormat="1" ht="13.5" customHeight="1">
      <c r="A31" s="273"/>
      <c r="B31" s="274"/>
      <c r="C31" s="274"/>
      <c r="D31" s="274"/>
      <c r="E31" s="274"/>
      <c r="F31" s="275"/>
      <c r="G31" s="273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5"/>
      <c r="Y31" s="273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5"/>
      <c r="AO31" s="234" t="s">
        <v>332</v>
      </c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6"/>
      <c r="CR31" s="273"/>
      <c r="CS31" s="274"/>
      <c r="CT31" s="274"/>
      <c r="CU31" s="274"/>
      <c r="CV31" s="274"/>
      <c r="CW31" s="274"/>
      <c r="CX31" s="274"/>
      <c r="CY31" s="274"/>
      <c r="CZ31" s="274"/>
      <c r="DA31" s="274"/>
      <c r="DB31" s="274"/>
      <c r="DC31" s="274"/>
      <c r="DD31" s="274"/>
      <c r="DE31" s="274"/>
      <c r="DF31" s="274"/>
      <c r="DG31" s="275"/>
      <c r="DH31" s="273"/>
      <c r="DI31" s="274"/>
      <c r="DJ31" s="274"/>
      <c r="DK31" s="274"/>
      <c r="DL31" s="274"/>
      <c r="DM31" s="274"/>
      <c r="DN31" s="274"/>
      <c r="DO31" s="274"/>
      <c r="DP31" s="274"/>
      <c r="DQ31" s="274"/>
      <c r="DR31" s="274"/>
      <c r="DS31" s="274"/>
      <c r="DT31" s="274"/>
      <c r="DU31" s="274"/>
      <c r="DV31" s="274"/>
      <c r="DW31" s="274"/>
      <c r="DX31" s="275"/>
      <c r="DY31" s="273"/>
      <c r="DZ31" s="274"/>
      <c r="EA31" s="274"/>
      <c r="EB31" s="274"/>
      <c r="EC31" s="274"/>
      <c r="ED31" s="274"/>
      <c r="EE31" s="274"/>
      <c r="EF31" s="274"/>
      <c r="EG31" s="274"/>
      <c r="EH31" s="274"/>
      <c r="EI31" s="274"/>
      <c r="EJ31" s="274"/>
      <c r="EK31" s="274"/>
      <c r="EL31" s="274"/>
      <c r="EM31" s="274"/>
      <c r="EN31" s="274"/>
      <c r="EO31" s="275"/>
    </row>
    <row r="32" spans="1:145" s="153" customFormat="1" ht="39.75" customHeight="1">
      <c r="A32" s="276"/>
      <c r="B32" s="277"/>
      <c r="C32" s="277"/>
      <c r="D32" s="277"/>
      <c r="E32" s="277"/>
      <c r="F32" s="278"/>
      <c r="G32" s="276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8"/>
      <c r="Y32" s="276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8"/>
      <c r="AO32" s="279" t="s">
        <v>333</v>
      </c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 t="s">
        <v>334</v>
      </c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 t="s">
        <v>335</v>
      </c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6"/>
      <c r="CS32" s="277"/>
      <c r="CT32" s="277"/>
      <c r="CU32" s="277"/>
      <c r="CV32" s="277"/>
      <c r="CW32" s="277"/>
      <c r="CX32" s="277"/>
      <c r="CY32" s="277"/>
      <c r="CZ32" s="277"/>
      <c r="DA32" s="277"/>
      <c r="DB32" s="277"/>
      <c r="DC32" s="277"/>
      <c r="DD32" s="277"/>
      <c r="DE32" s="277"/>
      <c r="DF32" s="277"/>
      <c r="DG32" s="278"/>
      <c r="DH32" s="276"/>
      <c r="DI32" s="277"/>
      <c r="DJ32" s="277"/>
      <c r="DK32" s="277"/>
      <c r="DL32" s="277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8"/>
      <c r="DY32" s="276"/>
      <c r="DZ32" s="277"/>
      <c r="EA32" s="277"/>
      <c r="EB32" s="277"/>
      <c r="EC32" s="277"/>
      <c r="ED32" s="277"/>
      <c r="EE32" s="277"/>
      <c r="EF32" s="277"/>
      <c r="EG32" s="277"/>
      <c r="EH32" s="277"/>
      <c r="EI32" s="277"/>
      <c r="EJ32" s="277"/>
      <c r="EK32" s="277"/>
      <c r="EL32" s="277"/>
      <c r="EM32" s="277"/>
      <c r="EN32" s="277"/>
      <c r="EO32" s="278"/>
    </row>
    <row r="33" spans="1:171" s="114" customFormat="1">
      <c r="A33" s="204">
        <v>1</v>
      </c>
      <c r="B33" s="204"/>
      <c r="C33" s="204"/>
      <c r="D33" s="204"/>
      <c r="E33" s="204"/>
      <c r="F33" s="204"/>
      <c r="G33" s="204">
        <v>2</v>
      </c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>
        <v>3</v>
      </c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>
        <v>4</v>
      </c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>
        <v>5</v>
      </c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>
        <v>6</v>
      </c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>
        <v>7</v>
      </c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>
        <v>8</v>
      </c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>
        <v>9</v>
      </c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</row>
    <row r="34" spans="1:171" s="115" customFormat="1" ht="15" customHeight="1">
      <c r="A34" s="192" t="s">
        <v>141</v>
      </c>
      <c r="B34" s="192"/>
      <c r="C34" s="192"/>
      <c r="D34" s="192"/>
      <c r="E34" s="192"/>
      <c r="F34" s="192"/>
      <c r="G34" s="193" t="s">
        <v>529</v>
      </c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272">
        <v>1</v>
      </c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340">
        <v>36864.239999999998</v>
      </c>
      <c r="AP34" s="340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C34" s="340"/>
      <c r="BD34" s="340"/>
      <c r="BE34" s="340"/>
      <c r="BF34" s="340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40">
        <v>7451.49</v>
      </c>
      <c r="CA34" s="340"/>
      <c r="CB34" s="340"/>
      <c r="CC34" s="340"/>
      <c r="CD34" s="340"/>
      <c r="CE34" s="340"/>
      <c r="CF34" s="340"/>
      <c r="CG34" s="340"/>
      <c r="CH34" s="340"/>
      <c r="CI34" s="340"/>
      <c r="CJ34" s="340"/>
      <c r="CK34" s="340"/>
      <c r="CL34" s="340"/>
      <c r="CM34" s="340"/>
      <c r="CN34" s="340"/>
      <c r="CO34" s="340"/>
      <c r="CP34" s="340"/>
      <c r="CQ34" s="340"/>
      <c r="CR34" s="332">
        <f>(AO34+BZ34)*70%</f>
        <v>31021.010999999995</v>
      </c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>
        <f>(SUM(AO34:DG34)*Y34)*12</f>
        <v>904040.89199999999</v>
      </c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>
        <f>DH34/12</f>
        <v>75336.740999999995</v>
      </c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</row>
    <row r="35" spans="1:171" s="115" customFormat="1" ht="26.25" customHeight="1">
      <c r="A35" s="192" t="s">
        <v>116</v>
      </c>
      <c r="B35" s="192"/>
      <c r="C35" s="192"/>
      <c r="D35" s="192"/>
      <c r="E35" s="192"/>
      <c r="F35" s="192"/>
      <c r="G35" s="193" t="s">
        <v>530</v>
      </c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272">
        <v>1</v>
      </c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340">
        <v>15290</v>
      </c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0"/>
      <c r="BD35" s="340"/>
      <c r="BE35" s="340"/>
      <c r="BF35" s="340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40">
        <v>2394.81</v>
      </c>
      <c r="CA35" s="340"/>
      <c r="CB35" s="340"/>
      <c r="CC35" s="340"/>
      <c r="CD35" s="340"/>
      <c r="CE35" s="340"/>
      <c r="CF35" s="340"/>
      <c r="CG35" s="340"/>
      <c r="CH35" s="340"/>
      <c r="CI35" s="340"/>
      <c r="CJ35" s="340"/>
      <c r="CK35" s="340"/>
      <c r="CL35" s="340"/>
      <c r="CM35" s="340"/>
      <c r="CN35" s="340"/>
      <c r="CO35" s="340"/>
      <c r="CP35" s="340"/>
      <c r="CQ35" s="340"/>
      <c r="CR35" s="332">
        <f t="shared" ref="CR35:CR37" si="0">(AO35+BZ35)*70%</f>
        <v>12379.367</v>
      </c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>
        <f>(SUM(AO35:DG35)*Y35)*12</f>
        <v>360770.12400000007</v>
      </c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>
        <f t="shared" ref="DY35:DY38" si="1">DH35/12</f>
        <v>30064.177000000007</v>
      </c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</row>
    <row r="36" spans="1:171" s="115" customFormat="1" ht="28.5" customHeight="1">
      <c r="A36" s="192" t="s">
        <v>142</v>
      </c>
      <c r="B36" s="192"/>
      <c r="C36" s="192"/>
      <c r="D36" s="192"/>
      <c r="E36" s="192"/>
      <c r="F36" s="192"/>
      <c r="G36" s="193" t="s">
        <v>531</v>
      </c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272">
        <v>9.5</v>
      </c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340">
        <v>21539.625</v>
      </c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  <c r="BC36" s="340"/>
      <c r="BD36" s="340"/>
      <c r="BE36" s="340"/>
      <c r="BF36" s="340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40">
        <v>1925</v>
      </c>
      <c r="CA36" s="340"/>
      <c r="CB36" s="340"/>
      <c r="CC36" s="340"/>
      <c r="CD36" s="340"/>
      <c r="CE36" s="340"/>
      <c r="CF36" s="340"/>
      <c r="CG36" s="340"/>
      <c r="CH36" s="340"/>
      <c r="CI36" s="340"/>
      <c r="CJ36" s="340"/>
      <c r="CK36" s="340"/>
      <c r="CL36" s="340"/>
      <c r="CM36" s="340"/>
      <c r="CN36" s="340"/>
      <c r="CO36" s="340"/>
      <c r="CP36" s="340"/>
      <c r="CQ36" s="340"/>
      <c r="CR36" s="332">
        <f t="shared" si="0"/>
        <v>16425.237499999999</v>
      </c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>
        <f>(SUM(AO36:DG36)*Y36)*12</f>
        <v>4547444.3250000002</v>
      </c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>
        <f t="shared" si="1"/>
        <v>378953.69375000003</v>
      </c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Q36" s="129"/>
      <c r="ER36" s="129"/>
      <c r="ES36" s="129"/>
      <c r="EU36" s="129"/>
      <c r="EV36" s="129"/>
      <c r="EW36" s="129"/>
      <c r="EX36" s="129"/>
      <c r="EY36" s="129"/>
      <c r="EZ36" s="129"/>
      <c r="FA36" s="129"/>
      <c r="FB36" s="129"/>
    </row>
    <row r="37" spans="1:171" s="115" customFormat="1" ht="42.75" customHeight="1">
      <c r="A37" s="192" t="s">
        <v>117</v>
      </c>
      <c r="B37" s="192"/>
      <c r="C37" s="192"/>
      <c r="D37" s="192"/>
      <c r="E37" s="192"/>
      <c r="F37" s="192"/>
      <c r="G37" s="193" t="s">
        <v>532</v>
      </c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272">
        <v>1.4</v>
      </c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340">
        <v>16213.54</v>
      </c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0"/>
      <c r="BG37" s="332"/>
      <c r="BH37" s="332"/>
      <c r="BI37" s="332"/>
      <c r="BJ37" s="332"/>
      <c r="BK37" s="332"/>
      <c r="BL37" s="332"/>
      <c r="BM37" s="332"/>
      <c r="BN37" s="332"/>
      <c r="BO37" s="332"/>
      <c r="BP37" s="332"/>
      <c r="BQ37" s="332"/>
      <c r="BR37" s="332"/>
      <c r="BS37" s="332"/>
      <c r="BT37" s="332"/>
      <c r="BU37" s="332"/>
      <c r="BV37" s="332"/>
      <c r="BW37" s="332"/>
      <c r="BX37" s="332"/>
      <c r="BY37" s="332"/>
      <c r="BZ37" s="340">
        <v>2750</v>
      </c>
      <c r="CA37" s="340"/>
      <c r="CB37" s="340"/>
      <c r="CC37" s="340"/>
      <c r="CD37" s="340"/>
      <c r="CE37" s="340"/>
      <c r="CF37" s="340"/>
      <c r="CG37" s="340"/>
      <c r="CH37" s="340"/>
      <c r="CI37" s="340"/>
      <c r="CJ37" s="340"/>
      <c r="CK37" s="340"/>
      <c r="CL37" s="340"/>
      <c r="CM37" s="340"/>
      <c r="CN37" s="340"/>
      <c r="CO37" s="340"/>
      <c r="CP37" s="340"/>
      <c r="CQ37" s="340"/>
      <c r="CR37" s="332">
        <f t="shared" si="0"/>
        <v>13274.477999999999</v>
      </c>
      <c r="CS37" s="332"/>
      <c r="CT37" s="332"/>
      <c r="CU37" s="332"/>
      <c r="CV37" s="332"/>
      <c r="CW37" s="332"/>
      <c r="CX37" s="332"/>
      <c r="CY37" s="332"/>
      <c r="CZ37" s="332"/>
      <c r="DA37" s="332"/>
      <c r="DB37" s="332"/>
      <c r="DC37" s="332"/>
      <c r="DD37" s="332"/>
      <c r="DE37" s="332"/>
      <c r="DF37" s="332"/>
      <c r="DG37" s="332"/>
      <c r="DH37" s="332">
        <f>(SUM(AO37:DG37)*Y37)*12</f>
        <v>541598.70240000007</v>
      </c>
      <c r="DI37" s="332"/>
      <c r="DJ37" s="332"/>
      <c r="DK37" s="332"/>
      <c r="DL37" s="332"/>
      <c r="DM37" s="332"/>
      <c r="DN37" s="332"/>
      <c r="DO37" s="332"/>
      <c r="DP37" s="332"/>
      <c r="DQ37" s="332"/>
      <c r="DR37" s="332"/>
      <c r="DS37" s="332"/>
      <c r="DT37" s="332"/>
      <c r="DU37" s="332"/>
      <c r="DV37" s="332"/>
      <c r="DW37" s="332"/>
      <c r="DX37" s="332"/>
      <c r="DY37" s="332">
        <f t="shared" si="1"/>
        <v>45133.225200000008</v>
      </c>
      <c r="DZ37" s="332"/>
      <c r="EA37" s="332"/>
      <c r="EB37" s="332"/>
      <c r="EC37" s="332"/>
      <c r="ED37" s="332"/>
      <c r="EE37" s="332"/>
      <c r="EF37" s="332"/>
      <c r="EG37" s="332"/>
      <c r="EH37" s="332"/>
      <c r="EI37" s="332"/>
      <c r="EJ37" s="332"/>
      <c r="EK37" s="332"/>
      <c r="EL37" s="332"/>
      <c r="EM37" s="332"/>
      <c r="EN37" s="332"/>
      <c r="EO37" s="332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</row>
    <row r="38" spans="1:171" s="115" customFormat="1" ht="63" customHeight="1">
      <c r="A38" s="192" t="s">
        <v>467</v>
      </c>
      <c r="B38" s="192"/>
      <c r="C38" s="192"/>
      <c r="D38" s="192"/>
      <c r="E38" s="192"/>
      <c r="F38" s="192"/>
      <c r="G38" s="193" t="s">
        <v>591</v>
      </c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345">
        <v>2.5499999999999998</v>
      </c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340">
        <v>3153.2</v>
      </c>
      <c r="AP38" s="340"/>
      <c r="AQ38" s="340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  <c r="BC38" s="340"/>
      <c r="BD38" s="340"/>
      <c r="BE38" s="340"/>
      <c r="BF38" s="340"/>
      <c r="BG38" s="332">
        <v>12372.4</v>
      </c>
      <c r="BH38" s="332"/>
      <c r="BI38" s="332"/>
      <c r="BJ38" s="332"/>
      <c r="BK38" s="332"/>
      <c r="BL38" s="332"/>
      <c r="BM38" s="332"/>
      <c r="BN38" s="332"/>
      <c r="BO38" s="332"/>
      <c r="BP38" s="332"/>
      <c r="BQ38" s="332"/>
      <c r="BR38" s="332"/>
      <c r="BS38" s="332"/>
      <c r="BT38" s="332"/>
      <c r="BU38" s="332"/>
      <c r="BV38" s="332"/>
      <c r="BW38" s="332"/>
      <c r="BX38" s="332"/>
      <c r="BY38" s="332"/>
      <c r="BZ38" s="340">
        <v>1698.9559999999999</v>
      </c>
      <c r="CA38" s="340"/>
      <c r="CB38" s="340"/>
      <c r="CC38" s="340"/>
      <c r="CD38" s="340"/>
      <c r="CE38" s="340"/>
      <c r="CF38" s="340"/>
      <c r="CG38" s="340"/>
      <c r="CH38" s="340"/>
      <c r="CI38" s="340"/>
      <c r="CJ38" s="340"/>
      <c r="CK38" s="340"/>
      <c r="CL38" s="340"/>
      <c r="CM38" s="340"/>
      <c r="CN38" s="340"/>
      <c r="CO38" s="340"/>
      <c r="CP38" s="340"/>
      <c r="CQ38" s="340"/>
      <c r="CR38" s="332">
        <f t="shared" ref="CR38" si="2">(AO38+BZ38)*70%</f>
        <v>3396.5092</v>
      </c>
      <c r="CS38" s="332"/>
      <c r="CT38" s="332"/>
      <c r="CU38" s="332"/>
      <c r="CV38" s="332"/>
      <c r="CW38" s="332"/>
      <c r="CX38" s="332"/>
      <c r="CY38" s="332"/>
      <c r="CZ38" s="332"/>
      <c r="DA38" s="332"/>
      <c r="DB38" s="332"/>
      <c r="DC38" s="332"/>
      <c r="DD38" s="332"/>
      <c r="DE38" s="332"/>
      <c r="DF38" s="332"/>
      <c r="DG38" s="332"/>
      <c r="DH38" s="332">
        <f t="shared" ref="DH38" si="3">(SUM(AO38:DG38)*Y38)*12</f>
        <v>631004.59511999984</v>
      </c>
      <c r="DI38" s="332"/>
      <c r="DJ38" s="332"/>
      <c r="DK38" s="332"/>
      <c r="DL38" s="332"/>
      <c r="DM38" s="332"/>
      <c r="DN38" s="332"/>
      <c r="DO38" s="332"/>
      <c r="DP38" s="332"/>
      <c r="DQ38" s="332"/>
      <c r="DR38" s="332"/>
      <c r="DS38" s="332"/>
      <c r="DT38" s="332"/>
      <c r="DU38" s="332"/>
      <c r="DV38" s="332"/>
      <c r="DW38" s="332"/>
      <c r="DX38" s="332"/>
      <c r="DY38" s="332">
        <f t="shared" si="1"/>
        <v>52583.716259999987</v>
      </c>
      <c r="DZ38" s="332"/>
      <c r="EA38" s="332"/>
      <c r="EB38" s="332"/>
      <c r="EC38" s="332"/>
      <c r="ED38" s="332"/>
      <c r="EE38" s="332"/>
      <c r="EF38" s="332"/>
      <c r="EG38" s="332"/>
      <c r="EH38" s="332"/>
      <c r="EI38" s="332"/>
      <c r="EJ38" s="332"/>
      <c r="EK38" s="332"/>
      <c r="EL38" s="332"/>
      <c r="EM38" s="332"/>
      <c r="EN38" s="332"/>
      <c r="EO38" s="332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</row>
    <row r="39" spans="1:171" s="115" customFormat="1" ht="63" customHeight="1">
      <c r="A39" s="192" t="s">
        <v>522</v>
      </c>
      <c r="B39" s="192"/>
      <c r="C39" s="192"/>
      <c r="D39" s="192"/>
      <c r="E39" s="192"/>
      <c r="F39" s="192"/>
      <c r="G39" s="193" t="s">
        <v>564</v>
      </c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  <c r="AY39" s="340"/>
      <c r="AZ39" s="340"/>
      <c r="BA39" s="340"/>
      <c r="BB39" s="340"/>
      <c r="BC39" s="340"/>
      <c r="BD39" s="340"/>
      <c r="BE39" s="340"/>
      <c r="BF39" s="340"/>
      <c r="BG39" s="332"/>
      <c r="BH39" s="332"/>
      <c r="BI39" s="332"/>
      <c r="BJ39" s="332"/>
      <c r="BK39" s="332"/>
      <c r="BL39" s="332"/>
      <c r="BM39" s="332"/>
      <c r="BN39" s="332"/>
      <c r="BO39" s="332"/>
      <c r="BP39" s="332"/>
      <c r="BQ39" s="332"/>
      <c r="BR39" s="332"/>
      <c r="BS39" s="332"/>
      <c r="BT39" s="332"/>
      <c r="BU39" s="332"/>
      <c r="BV39" s="332"/>
      <c r="BW39" s="332"/>
      <c r="BX39" s="332"/>
      <c r="BY39" s="332"/>
      <c r="BZ39" s="340"/>
      <c r="CA39" s="340"/>
      <c r="CB39" s="340"/>
      <c r="CC39" s="340"/>
      <c r="CD39" s="340"/>
      <c r="CE39" s="340"/>
      <c r="CF39" s="340"/>
      <c r="CG39" s="340"/>
      <c r="CH39" s="340"/>
      <c r="CI39" s="340"/>
      <c r="CJ39" s="340"/>
      <c r="CK39" s="340"/>
      <c r="CL39" s="340"/>
      <c r="CM39" s="340"/>
      <c r="CN39" s="340"/>
      <c r="CO39" s="340"/>
      <c r="CP39" s="340"/>
      <c r="CQ39" s="340"/>
      <c r="CR39" s="332"/>
      <c r="CS39" s="332"/>
      <c r="CT39" s="332"/>
      <c r="CU39" s="332"/>
      <c r="CV39" s="332"/>
      <c r="CW39" s="332"/>
      <c r="CX39" s="332"/>
      <c r="CY39" s="332"/>
      <c r="CZ39" s="332"/>
      <c r="DA39" s="332"/>
      <c r="DB39" s="332"/>
      <c r="DC39" s="332"/>
      <c r="DD39" s="332"/>
      <c r="DE39" s="332"/>
      <c r="DF39" s="332"/>
      <c r="DG39" s="332"/>
      <c r="DH39" s="332">
        <f>(SUM(AO39:DG39)*Y39)*1</f>
        <v>0</v>
      </c>
      <c r="DI39" s="332"/>
      <c r="DJ39" s="332"/>
      <c r="DK39" s="332"/>
      <c r="DL39" s="332"/>
      <c r="DM39" s="332"/>
      <c r="DN39" s="332"/>
      <c r="DO39" s="332"/>
      <c r="DP39" s="332"/>
      <c r="DQ39" s="332"/>
      <c r="DR39" s="332"/>
      <c r="DS39" s="332"/>
      <c r="DT39" s="332"/>
      <c r="DU39" s="332"/>
      <c r="DV39" s="332"/>
      <c r="DW39" s="332"/>
      <c r="DX39" s="332"/>
      <c r="DY39" s="332">
        <v>0</v>
      </c>
      <c r="DZ39" s="332"/>
      <c r="EA39" s="332"/>
      <c r="EB39" s="332"/>
      <c r="EC39" s="332"/>
      <c r="ED39" s="332"/>
      <c r="EE39" s="332"/>
      <c r="EF39" s="332"/>
      <c r="EG39" s="332"/>
      <c r="EH39" s="332"/>
      <c r="EI39" s="332"/>
      <c r="EJ39" s="332"/>
      <c r="EK39" s="332"/>
      <c r="EL39" s="332"/>
      <c r="EM39" s="332"/>
      <c r="EN39" s="332"/>
      <c r="EO39" s="332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/>
      <c r="FB39" s="129"/>
    </row>
    <row r="40" spans="1:171" s="115" customFormat="1" ht="53.25" customHeight="1">
      <c r="A40" s="192" t="s">
        <v>523</v>
      </c>
      <c r="B40" s="192"/>
      <c r="C40" s="192"/>
      <c r="D40" s="192"/>
      <c r="E40" s="192"/>
      <c r="F40" s="192"/>
      <c r="G40" s="193" t="s">
        <v>565</v>
      </c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0"/>
      <c r="AP40" s="340"/>
      <c r="AQ40" s="340"/>
      <c r="AR40" s="340"/>
      <c r="AS40" s="340"/>
      <c r="AT40" s="340"/>
      <c r="AU40" s="340"/>
      <c r="AV40" s="340"/>
      <c r="AW40" s="340"/>
      <c r="AX40" s="340"/>
      <c r="AY40" s="340"/>
      <c r="AZ40" s="340"/>
      <c r="BA40" s="340"/>
      <c r="BB40" s="340"/>
      <c r="BC40" s="340"/>
      <c r="BD40" s="340"/>
      <c r="BE40" s="340"/>
      <c r="BF40" s="340"/>
      <c r="BG40" s="332"/>
      <c r="BH40" s="332"/>
      <c r="BI40" s="332"/>
      <c r="BJ40" s="332"/>
      <c r="BK40" s="332"/>
      <c r="BL40" s="332"/>
      <c r="BM40" s="332"/>
      <c r="BN40" s="332"/>
      <c r="BO40" s="332"/>
      <c r="BP40" s="332"/>
      <c r="BQ40" s="332"/>
      <c r="BR40" s="332"/>
      <c r="BS40" s="332"/>
      <c r="BT40" s="332"/>
      <c r="BU40" s="332"/>
      <c r="BV40" s="332"/>
      <c r="BW40" s="332"/>
      <c r="BX40" s="332"/>
      <c r="BY40" s="332"/>
      <c r="BZ40" s="340"/>
      <c r="CA40" s="340"/>
      <c r="CB40" s="340"/>
      <c r="CC40" s="340"/>
      <c r="CD40" s="340"/>
      <c r="CE40" s="340"/>
      <c r="CF40" s="340"/>
      <c r="CG40" s="340"/>
      <c r="CH40" s="340"/>
      <c r="CI40" s="340"/>
      <c r="CJ40" s="340"/>
      <c r="CK40" s="340"/>
      <c r="CL40" s="340"/>
      <c r="CM40" s="340"/>
      <c r="CN40" s="340"/>
      <c r="CO40" s="340"/>
      <c r="CP40" s="340"/>
      <c r="CQ40" s="340"/>
      <c r="CR40" s="332"/>
      <c r="CS40" s="332"/>
      <c r="CT40" s="332"/>
      <c r="CU40" s="332"/>
      <c r="CV40" s="332"/>
      <c r="CW40" s="332"/>
      <c r="CX40" s="332"/>
      <c r="CY40" s="332"/>
      <c r="CZ40" s="332"/>
      <c r="DA40" s="332"/>
      <c r="DB40" s="332"/>
      <c r="DC40" s="332"/>
      <c r="DD40" s="332"/>
      <c r="DE40" s="332"/>
      <c r="DF40" s="332"/>
      <c r="DG40" s="332"/>
      <c r="DH40" s="332">
        <f>(SUM(AO40:DG40)*Y40)*1</f>
        <v>0</v>
      </c>
      <c r="DI40" s="332"/>
      <c r="DJ40" s="332"/>
      <c r="DK40" s="332"/>
      <c r="DL40" s="332"/>
      <c r="DM40" s="332"/>
      <c r="DN40" s="332"/>
      <c r="DO40" s="332"/>
      <c r="DP40" s="332"/>
      <c r="DQ40" s="332"/>
      <c r="DR40" s="332"/>
      <c r="DS40" s="332"/>
      <c r="DT40" s="332"/>
      <c r="DU40" s="332"/>
      <c r="DV40" s="332"/>
      <c r="DW40" s="332"/>
      <c r="DX40" s="332"/>
      <c r="DY40" s="332">
        <v>0</v>
      </c>
      <c r="DZ40" s="332"/>
      <c r="EA40" s="332"/>
      <c r="EB40" s="332"/>
      <c r="EC40" s="332"/>
      <c r="ED40" s="332"/>
      <c r="EE40" s="332"/>
      <c r="EF40" s="332"/>
      <c r="EG40" s="332"/>
      <c r="EH40" s="332"/>
      <c r="EI40" s="332"/>
      <c r="EJ40" s="332"/>
      <c r="EK40" s="332"/>
      <c r="EL40" s="332"/>
      <c r="EM40" s="332"/>
      <c r="EN40" s="332"/>
      <c r="EO40" s="332"/>
      <c r="EQ40" s="129"/>
      <c r="ER40" s="129"/>
      <c r="ES40" s="129"/>
      <c r="ET40" s="129"/>
      <c r="EU40" s="129"/>
      <c r="EV40" s="129"/>
      <c r="EW40" s="129"/>
      <c r="EX40" s="129"/>
      <c r="EY40" s="129"/>
      <c r="EZ40" s="129"/>
      <c r="FA40" s="129"/>
      <c r="FB40" s="129"/>
    </row>
    <row r="41" spans="1:171" s="115" customFormat="1" ht="48" customHeight="1">
      <c r="A41" s="192" t="s">
        <v>524</v>
      </c>
      <c r="B41" s="192"/>
      <c r="C41" s="192"/>
      <c r="D41" s="192"/>
      <c r="E41" s="192"/>
      <c r="F41" s="192"/>
      <c r="G41" s="193" t="s">
        <v>566</v>
      </c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340"/>
      <c r="AP41" s="340"/>
      <c r="AQ41" s="340"/>
      <c r="AR41" s="340"/>
      <c r="AS41" s="340"/>
      <c r="AT41" s="340"/>
      <c r="AU41" s="340"/>
      <c r="AV41" s="340"/>
      <c r="AW41" s="340"/>
      <c r="AX41" s="340"/>
      <c r="AY41" s="340"/>
      <c r="AZ41" s="340"/>
      <c r="BA41" s="340"/>
      <c r="BB41" s="340"/>
      <c r="BC41" s="340"/>
      <c r="BD41" s="340"/>
      <c r="BE41" s="340"/>
      <c r="BF41" s="340"/>
      <c r="BG41" s="332"/>
      <c r="BH41" s="332"/>
      <c r="BI41" s="332"/>
      <c r="BJ41" s="332"/>
      <c r="BK41" s="332"/>
      <c r="BL41" s="332"/>
      <c r="BM41" s="332"/>
      <c r="BN41" s="332"/>
      <c r="BO41" s="332"/>
      <c r="BP41" s="332"/>
      <c r="BQ41" s="332"/>
      <c r="BR41" s="332"/>
      <c r="BS41" s="332"/>
      <c r="BT41" s="332"/>
      <c r="BU41" s="332"/>
      <c r="BV41" s="332"/>
      <c r="BW41" s="332"/>
      <c r="BX41" s="332"/>
      <c r="BY41" s="332"/>
      <c r="BZ41" s="340"/>
      <c r="CA41" s="340"/>
      <c r="CB41" s="340"/>
      <c r="CC41" s="340"/>
      <c r="CD41" s="340"/>
      <c r="CE41" s="340"/>
      <c r="CF41" s="340"/>
      <c r="CG41" s="340"/>
      <c r="CH41" s="340"/>
      <c r="CI41" s="340"/>
      <c r="CJ41" s="340"/>
      <c r="CK41" s="340"/>
      <c r="CL41" s="340"/>
      <c r="CM41" s="340"/>
      <c r="CN41" s="340"/>
      <c r="CO41" s="340"/>
      <c r="CP41" s="340"/>
      <c r="CQ41" s="340"/>
      <c r="CR41" s="332"/>
      <c r="CS41" s="332"/>
      <c r="CT41" s="332"/>
      <c r="CU41" s="332"/>
      <c r="CV41" s="332"/>
      <c r="CW41" s="332"/>
      <c r="CX41" s="332"/>
      <c r="CY41" s="332"/>
      <c r="CZ41" s="332"/>
      <c r="DA41" s="332"/>
      <c r="DB41" s="332"/>
      <c r="DC41" s="332"/>
      <c r="DD41" s="332"/>
      <c r="DE41" s="332"/>
      <c r="DF41" s="332"/>
      <c r="DG41" s="332"/>
      <c r="DH41" s="332">
        <v>0</v>
      </c>
      <c r="DI41" s="332"/>
      <c r="DJ41" s="332"/>
      <c r="DK41" s="332"/>
      <c r="DL41" s="332"/>
      <c r="DM41" s="332"/>
      <c r="DN41" s="332"/>
      <c r="DO41" s="332"/>
      <c r="DP41" s="332"/>
      <c r="DQ41" s="332"/>
      <c r="DR41" s="332"/>
      <c r="DS41" s="332"/>
      <c r="DT41" s="332"/>
      <c r="DU41" s="332"/>
      <c r="DV41" s="332"/>
      <c r="DW41" s="332"/>
      <c r="DX41" s="332"/>
      <c r="DY41" s="332">
        <v>0</v>
      </c>
      <c r="DZ41" s="332"/>
      <c r="EA41" s="332"/>
      <c r="EB41" s="332"/>
      <c r="EC41" s="332"/>
      <c r="ED41" s="332"/>
      <c r="EE41" s="332"/>
      <c r="EF41" s="332"/>
      <c r="EG41" s="332"/>
      <c r="EH41" s="332"/>
      <c r="EI41" s="332"/>
      <c r="EJ41" s="332"/>
      <c r="EK41" s="332"/>
      <c r="EL41" s="332"/>
      <c r="EM41" s="332"/>
      <c r="EN41" s="332"/>
      <c r="EO41" s="332"/>
      <c r="EQ41" s="129"/>
      <c r="ER41" s="129"/>
      <c r="ES41" s="129"/>
      <c r="ET41" s="129"/>
      <c r="EU41" s="129"/>
      <c r="EV41" s="129"/>
      <c r="EW41" s="129"/>
      <c r="EX41" s="129"/>
      <c r="EY41" s="129"/>
      <c r="EZ41" s="129"/>
      <c r="FA41" s="129"/>
      <c r="FB41" s="129"/>
    </row>
    <row r="42" spans="1:171" s="115" customFormat="1" ht="15" customHeight="1">
      <c r="A42" s="233" t="s">
        <v>336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2"/>
      <c r="Y42" s="196">
        <f>SUM(Y34:AN38)</f>
        <v>15.45</v>
      </c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332">
        <f>SUM(AO34:BF41)</f>
        <v>93060.604999999996</v>
      </c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332"/>
      <c r="BD42" s="332"/>
      <c r="BE42" s="332"/>
      <c r="BF42" s="332"/>
      <c r="BG42" s="332">
        <f>SUM(BG34:BY41)</f>
        <v>12372.4</v>
      </c>
      <c r="BH42" s="332"/>
      <c r="BI42" s="332"/>
      <c r="BJ42" s="332"/>
      <c r="BK42" s="332"/>
      <c r="BL42" s="332"/>
      <c r="BM42" s="332"/>
      <c r="BN42" s="332"/>
      <c r="BO42" s="332"/>
      <c r="BP42" s="332"/>
      <c r="BQ42" s="332"/>
      <c r="BR42" s="332"/>
      <c r="BS42" s="332"/>
      <c r="BT42" s="332"/>
      <c r="BU42" s="332"/>
      <c r="BV42" s="332"/>
      <c r="BW42" s="332"/>
      <c r="BX42" s="332"/>
      <c r="BY42" s="332"/>
      <c r="BZ42" s="332">
        <f>SUM(BZ34:CQ41)</f>
        <v>16220.255999999999</v>
      </c>
      <c r="CA42" s="332"/>
      <c r="CB42" s="332"/>
      <c r="CC42" s="332"/>
      <c r="CD42" s="332"/>
      <c r="CE42" s="332"/>
      <c r="CF42" s="332"/>
      <c r="CG42" s="332"/>
      <c r="CH42" s="332"/>
      <c r="CI42" s="332"/>
      <c r="CJ42" s="332"/>
      <c r="CK42" s="332"/>
      <c r="CL42" s="332"/>
      <c r="CM42" s="332"/>
      <c r="CN42" s="332"/>
      <c r="CO42" s="332"/>
      <c r="CP42" s="332"/>
      <c r="CQ42" s="332"/>
      <c r="CR42" s="332">
        <f>SUM(CR34:DG41)</f>
        <v>76496.602700000003</v>
      </c>
      <c r="CS42" s="332"/>
      <c r="CT42" s="332"/>
      <c r="CU42" s="332"/>
      <c r="CV42" s="332"/>
      <c r="CW42" s="332"/>
      <c r="CX42" s="332"/>
      <c r="CY42" s="332"/>
      <c r="CZ42" s="332"/>
      <c r="DA42" s="332"/>
      <c r="DB42" s="332"/>
      <c r="DC42" s="332"/>
      <c r="DD42" s="332"/>
      <c r="DE42" s="332"/>
      <c r="DF42" s="332"/>
      <c r="DG42" s="332"/>
      <c r="DH42" s="332">
        <f>SUM(DH34:DX41)+1</f>
        <v>6984859.6385199996</v>
      </c>
      <c r="DI42" s="332"/>
      <c r="DJ42" s="332"/>
      <c r="DK42" s="332"/>
      <c r="DL42" s="332"/>
      <c r="DM42" s="332"/>
      <c r="DN42" s="332"/>
      <c r="DO42" s="332"/>
      <c r="DP42" s="332"/>
      <c r="DQ42" s="332"/>
      <c r="DR42" s="332"/>
      <c r="DS42" s="332"/>
      <c r="DT42" s="332"/>
      <c r="DU42" s="332"/>
      <c r="DV42" s="332"/>
      <c r="DW42" s="332"/>
      <c r="DX42" s="332"/>
      <c r="DY42" s="332">
        <f>SUM(DY34:EO41)</f>
        <v>582071.55321000004</v>
      </c>
      <c r="DZ42" s="332"/>
      <c r="EA42" s="332"/>
      <c r="EB42" s="332"/>
      <c r="EC42" s="332"/>
      <c r="ED42" s="332"/>
      <c r="EE42" s="332"/>
      <c r="EF42" s="332"/>
      <c r="EG42" s="332"/>
      <c r="EH42" s="332"/>
      <c r="EI42" s="332"/>
      <c r="EJ42" s="332"/>
      <c r="EK42" s="332"/>
      <c r="EL42" s="332"/>
      <c r="EM42" s="332"/>
      <c r="EN42" s="332"/>
      <c r="EO42" s="332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</row>
    <row r="43" spans="1:171" s="115" customFormat="1" ht="15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</row>
    <row r="44" spans="1:171">
      <c r="CI44" s="344" t="s">
        <v>567</v>
      </c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80"/>
      <c r="DI44" s="343">
        <f>SUM(DH34:DX38)</f>
        <v>6984858.6385199996</v>
      </c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80"/>
    </row>
  </sheetData>
  <mergeCells count="155">
    <mergeCell ref="AE8:AZ8"/>
    <mergeCell ref="A10:F10"/>
    <mergeCell ref="G10:AD10"/>
    <mergeCell ref="AE10:BC10"/>
    <mergeCell ref="BD10:BS10"/>
    <mergeCell ref="BT10:DA10"/>
    <mergeCell ref="A2:W2"/>
    <mergeCell ref="CI2:EE2"/>
    <mergeCell ref="O4:DU4"/>
    <mergeCell ref="A6:AN6"/>
    <mergeCell ref="AO6:DX6"/>
    <mergeCell ref="A7:DA7"/>
    <mergeCell ref="A13:F13"/>
    <mergeCell ref="G13:AD13"/>
    <mergeCell ref="AE13:BC13"/>
    <mergeCell ref="BD13:BS13"/>
    <mergeCell ref="BT13:DA13"/>
    <mergeCell ref="AE15:AZ15"/>
    <mergeCell ref="A11:F11"/>
    <mergeCell ref="G11:AD11"/>
    <mergeCell ref="AE11:BC11"/>
    <mergeCell ref="BD11:BS11"/>
    <mergeCell ref="BT11:DA11"/>
    <mergeCell ref="A12:F12"/>
    <mergeCell ref="G12:AD12"/>
    <mergeCell ref="AE12:BC12"/>
    <mergeCell ref="BD12:BS12"/>
    <mergeCell ref="BT12:DA12"/>
    <mergeCell ref="A17:F17"/>
    <mergeCell ref="G17:AD17"/>
    <mergeCell ref="AE17:BC17"/>
    <mergeCell ref="BD17:BS17"/>
    <mergeCell ref="BT17:DA17"/>
    <mergeCell ref="A18:F18"/>
    <mergeCell ref="G18:AD18"/>
    <mergeCell ref="AE18:BC18"/>
    <mergeCell ref="BD18:BS18"/>
    <mergeCell ref="BT18:DA18"/>
    <mergeCell ref="A19:F19"/>
    <mergeCell ref="G19:AD19"/>
    <mergeCell ref="AE19:BC19"/>
    <mergeCell ref="BD19:BS19"/>
    <mergeCell ref="BT19:DA19"/>
    <mergeCell ref="A20:F20"/>
    <mergeCell ref="G20:AD20"/>
    <mergeCell ref="AE20:BC20"/>
    <mergeCell ref="BD20:BS20"/>
    <mergeCell ref="BT20:DA20"/>
    <mergeCell ref="DH30:DX32"/>
    <mergeCell ref="DY30:EO32"/>
    <mergeCell ref="AO31:CQ31"/>
    <mergeCell ref="AO32:BF32"/>
    <mergeCell ref="BG32:BY32"/>
    <mergeCell ref="BZ32:CQ32"/>
    <mergeCell ref="A22:DX22"/>
    <mergeCell ref="X24:DX24"/>
    <mergeCell ref="A26:AN26"/>
    <mergeCell ref="AO26:DX26"/>
    <mergeCell ref="A28:DX28"/>
    <mergeCell ref="A30:F32"/>
    <mergeCell ref="G30:X32"/>
    <mergeCell ref="Y30:AN32"/>
    <mergeCell ref="AO30:CQ30"/>
    <mergeCell ref="CR30:DG32"/>
    <mergeCell ref="CR33:DG33"/>
    <mergeCell ref="DH33:DX33"/>
    <mergeCell ref="DY33:EO33"/>
    <mergeCell ref="A34:F34"/>
    <mergeCell ref="G34:X34"/>
    <mergeCell ref="Y34:AN34"/>
    <mergeCell ref="AO34:BF34"/>
    <mergeCell ref="BG34:BY34"/>
    <mergeCell ref="BZ34:CQ34"/>
    <mergeCell ref="CR34:DG34"/>
    <mergeCell ref="A33:F33"/>
    <mergeCell ref="G33:X33"/>
    <mergeCell ref="Y33:AN33"/>
    <mergeCell ref="AO33:BF33"/>
    <mergeCell ref="BG33:BY33"/>
    <mergeCell ref="BZ33:CQ33"/>
    <mergeCell ref="DH34:DX34"/>
    <mergeCell ref="DY34:EO34"/>
    <mergeCell ref="A35:F35"/>
    <mergeCell ref="G35:X35"/>
    <mergeCell ref="Y35:AN35"/>
    <mergeCell ref="AO35:BF35"/>
    <mergeCell ref="BG35:BY35"/>
    <mergeCell ref="BZ35:CQ35"/>
    <mergeCell ref="CR35:DG35"/>
    <mergeCell ref="DH35:DX35"/>
    <mergeCell ref="DY35:EO35"/>
    <mergeCell ref="A36:F36"/>
    <mergeCell ref="G36:X36"/>
    <mergeCell ref="Y36:AN36"/>
    <mergeCell ref="AO36:BF36"/>
    <mergeCell ref="BG36:BY36"/>
    <mergeCell ref="BZ36:CQ36"/>
    <mergeCell ref="CR36:DG36"/>
    <mergeCell ref="DH36:DX36"/>
    <mergeCell ref="DY36:EO36"/>
    <mergeCell ref="CR37:DG37"/>
    <mergeCell ref="DH37:DX37"/>
    <mergeCell ref="DY37:EO37"/>
    <mergeCell ref="A38:F38"/>
    <mergeCell ref="G38:X38"/>
    <mergeCell ref="Y38:AN38"/>
    <mergeCell ref="AO38:BF38"/>
    <mergeCell ref="BG38:BY38"/>
    <mergeCell ref="BZ38:CQ38"/>
    <mergeCell ref="CR38:DG38"/>
    <mergeCell ref="A37:F37"/>
    <mergeCell ref="G37:X37"/>
    <mergeCell ref="Y37:AN37"/>
    <mergeCell ref="AO37:BF37"/>
    <mergeCell ref="BG37:BY37"/>
    <mergeCell ref="BZ37:CQ37"/>
    <mergeCell ref="DH38:DX38"/>
    <mergeCell ref="DY38:EO38"/>
    <mergeCell ref="A39:F39"/>
    <mergeCell ref="G39:X39"/>
    <mergeCell ref="Y39:AN39"/>
    <mergeCell ref="AO39:BF39"/>
    <mergeCell ref="BG39:BY39"/>
    <mergeCell ref="BZ39:CQ39"/>
    <mergeCell ref="CR39:DG39"/>
    <mergeCell ref="DH39:DX39"/>
    <mergeCell ref="DY39:EO39"/>
    <mergeCell ref="A40:F40"/>
    <mergeCell ref="G40:X40"/>
    <mergeCell ref="Y40:AN40"/>
    <mergeCell ref="AO40:BF40"/>
    <mergeCell ref="BG40:BY40"/>
    <mergeCell ref="BZ40:CQ40"/>
    <mergeCell ref="CR40:DG40"/>
    <mergeCell ref="DH40:DX40"/>
    <mergeCell ref="DY40:EO40"/>
    <mergeCell ref="CR41:DG41"/>
    <mergeCell ref="DH41:DX41"/>
    <mergeCell ref="DY41:EO41"/>
    <mergeCell ref="A41:F41"/>
    <mergeCell ref="G41:X41"/>
    <mergeCell ref="Y41:AN41"/>
    <mergeCell ref="AO41:BF41"/>
    <mergeCell ref="BG41:BY41"/>
    <mergeCell ref="BZ41:CQ41"/>
    <mergeCell ref="A42:X42"/>
    <mergeCell ref="Y42:AN42"/>
    <mergeCell ref="AO42:BF42"/>
    <mergeCell ref="BG42:BY42"/>
    <mergeCell ref="BZ42:CQ42"/>
    <mergeCell ref="CR42:DG42"/>
    <mergeCell ref="DH42:DX42"/>
    <mergeCell ref="DY42:EO42"/>
    <mergeCell ref="DI44:DX44"/>
    <mergeCell ref="CI44:DD44"/>
  </mergeCells>
  <pageMargins left="0.59055118110236227" right="0.51181102362204722" top="0.78740157480314965" bottom="0.39370078740157483" header="0.19685039370078741" footer="0.19685039370078741"/>
  <pageSetup paperSize="9" scale="86" fitToHeight="2" orientation="landscape" r:id="rId1"/>
  <headerFooter alignWithMargins="0"/>
  <rowBreaks count="1" manualBreakCount="1">
    <brk id="20" max="14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205"/>
  <sheetViews>
    <sheetView topLeftCell="A28" zoomScale="80" zoomScaleNormal="80" workbookViewId="0">
      <selection activeCell="B18" sqref="B18"/>
    </sheetView>
  </sheetViews>
  <sheetFormatPr defaultRowHeight="12.75"/>
  <cols>
    <col min="1" max="1" width="8.28515625" style="14" customWidth="1"/>
    <col min="2" max="2" width="66.7109375" style="14" customWidth="1"/>
    <col min="3" max="3" width="7" style="14" customWidth="1"/>
    <col min="4" max="4" width="12" style="14" customWidth="1"/>
    <col min="5" max="5" width="16.28515625" style="14" customWidth="1"/>
    <col min="6" max="6" width="13.5703125" style="14" customWidth="1"/>
    <col min="7" max="7" width="17.5703125" style="14" customWidth="1"/>
    <col min="8" max="8" width="15.28515625" style="14" customWidth="1"/>
    <col min="9" max="9" width="16.85546875" style="14" customWidth="1"/>
    <col min="10" max="10" width="16.5703125" style="14" customWidth="1"/>
    <col min="11" max="11" width="15.140625" style="14" customWidth="1"/>
    <col min="12" max="16384" width="9.140625" style="14"/>
  </cols>
  <sheetData>
    <row r="1" spans="2:11">
      <c r="B1" s="15"/>
    </row>
    <row r="2" spans="2:11" ht="13.5" customHeight="1">
      <c r="G2" s="3"/>
      <c r="K2" s="40" t="s">
        <v>0</v>
      </c>
    </row>
    <row r="3" spans="2:11" ht="71.25" customHeight="1">
      <c r="H3" s="365" t="s">
        <v>84</v>
      </c>
      <c r="I3" s="365"/>
      <c r="J3" s="365"/>
      <c r="K3" s="365"/>
    </row>
    <row r="4" spans="2:11" ht="15" customHeight="1">
      <c r="B4" s="8" t="s">
        <v>138</v>
      </c>
      <c r="I4" s="10" t="s">
        <v>107</v>
      </c>
    </row>
    <row r="5" spans="2:11" ht="29.25" customHeight="1">
      <c r="B5" s="163" t="s">
        <v>582</v>
      </c>
      <c r="H5" s="366" t="s">
        <v>585</v>
      </c>
      <c r="I5" s="366"/>
      <c r="J5" s="366"/>
      <c r="K5" s="366"/>
    </row>
    <row r="6" spans="2:11">
      <c r="B6" s="11" t="s">
        <v>99</v>
      </c>
      <c r="I6" s="17" t="s">
        <v>108</v>
      </c>
    </row>
    <row r="7" spans="2:11" ht="27" customHeight="1">
      <c r="B7" s="14" t="s">
        <v>583</v>
      </c>
      <c r="H7" s="16"/>
      <c r="I7" s="16"/>
      <c r="J7" s="16"/>
      <c r="K7" s="16"/>
    </row>
    <row r="8" spans="2:11">
      <c r="B8" s="5" t="s">
        <v>584</v>
      </c>
      <c r="H8" s="35"/>
      <c r="I8" s="22"/>
      <c r="J8" s="35"/>
      <c r="K8" s="35"/>
    </row>
    <row r="9" spans="2:11" ht="16.5" customHeight="1">
      <c r="H9" s="16"/>
      <c r="I9" s="16"/>
      <c r="J9" s="16" t="s">
        <v>586</v>
      </c>
      <c r="K9" s="16"/>
    </row>
    <row r="10" spans="2:11" ht="15">
      <c r="B10" s="18" t="s">
        <v>619</v>
      </c>
      <c r="H10" s="11" t="s">
        <v>149</v>
      </c>
    </row>
    <row r="11" spans="2:11" ht="21" customHeight="1">
      <c r="I11" s="12" t="s">
        <v>620</v>
      </c>
    </row>
    <row r="13" spans="2:11" ht="21" customHeight="1">
      <c r="C13" s="6" t="s">
        <v>554</v>
      </c>
      <c r="D13" s="3"/>
      <c r="E13" s="3"/>
    </row>
    <row r="14" spans="2:11" ht="30" customHeight="1"/>
    <row r="15" spans="2:11" ht="15">
      <c r="C15" s="44" t="s">
        <v>616</v>
      </c>
      <c r="D15" s="44"/>
      <c r="E15" s="7"/>
      <c r="J15" s="19" t="s">
        <v>19</v>
      </c>
      <c r="K15" s="20"/>
    </row>
    <row r="16" spans="2:11" ht="15">
      <c r="J16" s="19" t="s">
        <v>20</v>
      </c>
      <c r="K16" s="156" t="s">
        <v>556</v>
      </c>
    </row>
    <row r="17" spans="2:11" ht="15">
      <c r="E17" s="22"/>
      <c r="J17" s="19" t="s">
        <v>21</v>
      </c>
      <c r="K17" s="156" t="s">
        <v>557</v>
      </c>
    </row>
    <row r="18" spans="2:11" ht="15">
      <c r="J18" s="19" t="s">
        <v>20</v>
      </c>
      <c r="K18" s="156"/>
    </row>
    <row r="19" spans="2:11" ht="15">
      <c r="B19" s="8"/>
      <c r="J19" s="19" t="s">
        <v>22</v>
      </c>
      <c r="K19" s="156" t="s">
        <v>558</v>
      </c>
    </row>
    <row r="20" spans="2:11" ht="41.25" customHeight="1">
      <c r="B20" s="2" t="s">
        <v>13</v>
      </c>
      <c r="C20" s="364" t="s">
        <v>560</v>
      </c>
      <c r="D20" s="364"/>
      <c r="E20" s="364"/>
      <c r="F20" s="364"/>
      <c r="G20" s="364"/>
      <c r="H20" s="364"/>
      <c r="I20" s="364"/>
      <c r="J20" s="19" t="s">
        <v>23</v>
      </c>
      <c r="K20" s="156" t="s">
        <v>559</v>
      </c>
    </row>
    <row r="21" spans="2:11" ht="35.25" customHeight="1">
      <c r="B21" s="2" t="s">
        <v>435</v>
      </c>
      <c r="C21" s="355" t="s">
        <v>555</v>
      </c>
      <c r="D21" s="355"/>
      <c r="E21" s="355"/>
      <c r="F21" s="355"/>
      <c r="G21" s="355"/>
      <c r="H21" s="355"/>
      <c r="I21" s="355"/>
      <c r="J21" s="19" t="s">
        <v>24</v>
      </c>
      <c r="K21" s="156" t="s">
        <v>278</v>
      </c>
    </row>
    <row r="22" spans="2:11">
      <c r="J22" s="23"/>
    </row>
    <row r="23" spans="2:11" ht="13.5" customHeight="1">
      <c r="B23" s="1" t="s">
        <v>14</v>
      </c>
      <c r="J23" s="19"/>
    </row>
    <row r="24" spans="2:11" ht="21" customHeight="1">
      <c r="C24" s="21" t="s">
        <v>25</v>
      </c>
      <c r="J24" s="19"/>
    </row>
    <row r="25" spans="2:11">
      <c r="J25" s="14" t="s">
        <v>323</v>
      </c>
    </row>
    <row r="26" spans="2:11" ht="50.25" customHeight="1">
      <c r="B26" s="363" t="s">
        <v>11</v>
      </c>
      <c r="C26" s="358" t="s">
        <v>109</v>
      </c>
      <c r="D26" s="358" t="s">
        <v>110</v>
      </c>
      <c r="E26" s="359" t="s">
        <v>80</v>
      </c>
      <c r="F26" s="351" t="s">
        <v>15</v>
      </c>
      <c r="G26" s="352"/>
      <c r="H26" s="351" t="s">
        <v>9</v>
      </c>
      <c r="I26" s="352"/>
      <c r="J26" s="359" t="s">
        <v>82</v>
      </c>
      <c r="K26" s="359" t="s">
        <v>8</v>
      </c>
    </row>
    <row r="27" spans="2:11" ht="60" customHeight="1">
      <c r="B27" s="363"/>
      <c r="C27" s="358"/>
      <c r="D27" s="358"/>
      <c r="E27" s="360"/>
      <c r="F27" s="9" t="s">
        <v>5</v>
      </c>
      <c r="G27" s="9" t="s">
        <v>6</v>
      </c>
      <c r="H27" s="9" t="s">
        <v>10</v>
      </c>
      <c r="I27" s="9" t="s">
        <v>12</v>
      </c>
      <c r="J27" s="360"/>
      <c r="K27" s="360"/>
    </row>
    <row r="28" spans="2:11" ht="25.5" customHeight="1">
      <c r="B28" s="24" t="s">
        <v>26</v>
      </c>
      <c r="C28" s="24" t="s">
        <v>27</v>
      </c>
      <c r="D28" s="24" t="s">
        <v>28</v>
      </c>
      <c r="E28" s="25" t="s">
        <v>81</v>
      </c>
      <c r="F28" s="24">
        <v>6</v>
      </c>
      <c r="G28" s="24">
        <v>7</v>
      </c>
      <c r="H28" s="24">
        <v>8</v>
      </c>
      <c r="I28" s="24">
        <v>9</v>
      </c>
      <c r="J28" s="24">
        <v>10</v>
      </c>
      <c r="K28" s="24">
        <v>11</v>
      </c>
    </row>
    <row r="29" spans="2:11" ht="20.25" customHeight="1">
      <c r="B29" s="26" t="s">
        <v>29</v>
      </c>
      <c r="C29" s="57" t="s">
        <v>203</v>
      </c>
      <c r="D29" s="27" t="s">
        <v>30</v>
      </c>
      <c r="E29" s="157"/>
      <c r="F29" s="158"/>
      <c r="G29" s="159"/>
      <c r="H29" s="160"/>
      <c r="I29" s="160"/>
      <c r="J29" s="159"/>
      <c r="K29" s="160"/>
    </row>
    <row r="30" spans="2:11" ht="19.5" customHeight="1">
      <c r="B30" s="26" t="s">
        <v>31</v>
      </c>
      <c r="C30" s="57" t="s">
        <v>204</v>
      </c>
      <c r="D30" s="27" t="s">
        <v>30</v>
      </c>
      <c r="E30" s="157"/>
      <c r="F30" s="158"/>
      <c r="G30" s="159"/>
      <c r="H30" s="160"/>
      <c r="I30" s="160"/>
      <c r="J30" s="159"/>
      <c r="K30" s="160"/>
    </row>
    <row r="31" spans="2:11" ht="14.25">
      <c r="B31" s="48" t="s">
        <v>498</v>
      </c>
      <c r="C31" s="57" t="s">
        <v>205</v>
      </c>
      <c r="D31" s="27">
        <v>100</v>
      </c>
      <c r="E31" s="165">
        <f>SUM(F31:J31)</f>
        <v>11159834.58</v>
      </c>
      <c r="F31" s="165"/>
      <c r="G31" s="165">
        <f>G34</f>
        <v>9745700</v>
      </c>
      <c r="H31" s="165">
        <f>H33</f>
        <v>300000</v>
      </c>
      <c r="I31" s="165"/>
      <c r="J31" s="165">
        <f>J39</f>
        <v>1114134.58</v>
      </c>
      <c r="K31" s="158"/>
    </row>
    <row r="32" spans="2:11" ht="15">
      <c r="B32" s="4" t="s">
        <v>499</v>
      </c>
      <c r="C32" s="57" t="s">
        <v>206</v>
      </c>
      <c r="D32" s="27" t="s">
        <v>32</v>
      </c>
      <c r="E32" s="158"/>
      <c r="F32" s="158"/>
      <c r="G32" s="159"/>
      <c r="H32" s="160"/>
      <c r="I32" s="160"/>
      <c r="J32" s="159"/>
      <c r="K32" s="160"/>
    </row>
    <row r="33" spans="2:11" ht="15">
      <c r="B33" s="147" t="s">
        <v>500</v>
      </c>
      <c r="C33" s="57" t="s">
        <v>207</v>
      </c>
      <c r="D33" s="27">
        <v>130</v>
      </c>
      <c r="E33" s="165">
        <f>SUM(F33:K33)</f>
        <v>300000</v>
      </c>
      <c r="F33" s="165"/>
      <c r="G33" s="165"/>
      <c r="H33" s="166">
        <v>300000</v>
      </c>
      <c r="I33" s="166"/>
      <c r="J33" s="165"/>
      <c r="K33" s="160"/>
    </row>
    <row r="34" spans="2:11" ht="30">
      <c r="B34" s="147" t="s">
        <v>501</v>
      </c>
      <c r="C34" s="57" t="s">
        <v>208</v>
      </c>
      <c r="D34" s="27">
        <v>130</v>
      </c>
      <c r="E34" s="165"/>
      <c r="F34" s="165"/>
      <c r="G34" s="165">
        <f>G47</f>
        <v>9745700</v>
      </c>
      <c r="H34" s="166"/>
      <c r="I34" s="166"/>
      <c r="J34" s="165"/>
      <c r="K34" s="160"/>
    </row>
    <row r="35" spans="2:11" ht="17.25" customHeight="1">
      <c r="B35" s="148" t="s">
        <v>502</v>
      </c>
      <c r="C35" s="57" t="s">
        <v>209</v>
      </c>
      <c r="D35" s="27" t="s">
        <v>33</v>
      </c>
      <c r="E35" s="165"/>
      <c r="F35" s="165"/>
      <c r="G35" s="165"/>
      <c r="H35" s="166"/>
      <c r="I35" s="166"/>
      <c r="J35" s="165"/>
      <c r="K35" s="160"/>
    </row>
    <row r="36" spans="2:11" ht="17.25" customHeight="1">
      <c r="B36" s="146"/>
      <c r="C36" s="57" t="s">
        <v>210</v>
      </c>
      <c r="D36" s="27" t="s">
        <v>33</v>
      </c>
      <c r="E36" s="165"/>
      <c r="F36" s="165"/>
      <c r="G36" s="165"/>
      <c r="H36" s="166"/>
      <c r="I36" s="166"/>
      <c r="J36" s="165"/>
      <c r="K36" s="160"/>
    </row>
    <row r="37" spans="2:11" ht="17.25" customHeight="1">
      <c r="B37" s="149" t="s">
        <v>503</v>
      </c>
      <c r="C37" s="57" t="s">
        <v>211</v>
      </c>
      <c r="D37" s="27" t="s">
        <v>34</v>
      </c>
      <c r="E37" s="165"/>
      <c r="F37" s="165"/>
      <c r="G37" s="165"/>
      <c r="H37" s="166"/>
      <c r="I37" s="166"/>
      <c r="J37" s="165"/>
      <c r="K37" s="160"/>
    </row>
    <row r="38" spans="2:11" ht="17.25" customHeight="1">
      <c r="B38" s="146"/>
      <c r="C38" s="59"/>
      <c r="D38" s="26"/>
      <c r="E38" s="165"/>
      <c r="F38" s="165"/>
      <c r="G38" s="165"/>
      <c r="H38" s="166"/>
      <c r="I38" s="166"/>
      <c r="J38" s="165"/>
      <c r="K38" s="160"/>
    </row>
    <row r="39" spans="2:11" ht="15">
      <c r="B39" s="149" t="s">
        <v>504</v>
      </c>
      <c r="C39" s="57" t="s">
        <v>212</v>
      </c>
      <c r="D39" s="27">
        <v>180</v>
      </c>
      <c r="E39" s="165"/>
      <c r="F39" s="165"/>
      <c r="G39" s="165"/>
      <c r="H39" s="166"/>
      <c r="I39" s="166"/>
      <c r="J39" s="165">
        <f>J47</f>
        <v>1114134.58</v>
      </c>
      <c r="K39" s="160"/>
    </row>
    <row r="40" spans="2:11" ht="15">
      <c r="B40" s="150"/>
      <c r="C40" s="57" t="s">
        <v>213</v>
      </c>
      <c r="D40" s="27" t="s">
        <v>35</v>
      </c>
      <c r="E40" s="158"/>
      <c r="F40" s="158"/>
      <c r="G40" s="159"/>
      <c r="H40" s="160"/>
      <c r="I40" s="160"/>
      <c r="J40" s="159"/>
      <c r="K40" s="160"/>
    </row>
    <row r="41" spans="2:11" ht="15.75" customHeight="1">
      <c r="B41" s="148" t="s">
        <v>505</v>
      </c>
      <c r="C41" s="57" t="s">
        <v>214</v>
      </c>
      <c r="D41" s="27">
        <v>180</v>
      </c>
      <c r="E41" s="158"/>
      <c r="F41" s="158"/>
      <c r="G41" s="159"/>
      <c r="H41" s="160"/>
      <c r="I41" s="160"/>
      <c r="J41" s="159"/>
      <c r="K41" s="160"/>
    </row>
    <row r="42" spans="2:11" ht="18" customHeight="1">
      <c r="B42" s="29" t="s">
        <v>36</v>
      </c>
      <c r="C42" s="57" t="s">
        <v>215</v>
      </c>
      <c r="D42" s="26"/>
      <c r="E42" s="158"/>
      <c r="F42" s="158"/>
      <c r="G42" s="159"/>
      <c r="H42" s="160"/>
      <c r="I42" s="160"/>
      <c r="J42" s="159"/>
      <c r="K42" s="160"/>
    </row>
    <row r="43" spans="2:11" ht="17.25" customHeight="1">
      <c r="B43" s="29"/>
      <c r="C43" s="59"/>
      <c r="D43" s="26"/>
      <c r="E43" s="158"/>
      <c r="F43" s="158"/>
      <c r="G43" s="159"/>
      <c r="H43" s="160"/>
      <c r="I43" s="160"/>
      <c r="J43" s="159"/>
      <c r="K43" s="160"/>
    </row>
    <row r="44" spans="2:11" ht="18" customHeight="1">
      <c r="B44" s="4" t="s">
        <v>3</v>
      </c>
      <c r="C44" s="57" t="s">
        <v>216</v>
      </c>
      <c r="D44" s="27" t="s">
        <v>30</v>
      </c>
      <c r="E44" s="158"/>
      <c r="F44" s="158"/>
      <c r="G44" s="159"/>
      <c r="H44" s="160"/>
      <c r="I44" s="160"/>
      <c r="J44" s="159"/>
      <c r="K44" s="160"/>
    </row>
    <row r="45" spans="2:11" ht="29.25" customHeight="1">
      <c r="B45" s="30" t="s">
        <v>37</v>
      </c>
      <c r="C45" s="57" t="s">
        <v>217</v>
      </c>
      <c r="D45" s="27" t="s">
        <v>38</v>
      </c>
      <c r="E45" s="158"/>
      <c r="F45" s="158"/>
      <c r="G45" s="159"/>
      <c r="H45" s="160"/>
      <c r="I45" s="160"/>
      <c r="J45" s="159"/>
      <c r="K45" s="160"/>
    </row>
    <row r="46" spans="2:11">
      <c r="B46" s="28"/>
      <c r="C46" s="59"/>
      <c r="D46" s="26"/>
      <c r="E46" s="158"/>
      <c r="F46" s="158"/>
      <c r="G46" s="159"/>
      <c r="H46" s="160"/>
      <c r="I46" s="160"/>
      <c r="J46" s="159"/>
      <c r="K46" s="160"/>
    </row>
    <row r="47" spans="2:11" s="31" customFormat="1" ht="15" customHeight="1">
      <c r="B47" s="48" t="s">
        <v>111</v>
      </c>
      <c r="C47" s="57" t="s">
        <v>112</v>
      </c>
      <c r="D47" s="13" t="s">
        <v>113</v>
      </c>
      <c r="E47" s="165">
        <f t="shared" ref="E47:E69" si="0">SUM(F47:K47)</f>
        <v>11159834.58</v>
      </c>
      <c r="F47" s="167">
        <f t="shared" ref="F47:G47" si="1">SUM(F49:F79)</f>
        <v>0</v>
      </c>
      <c r="G47" s="167">
        <f t="shared" si="1"/>
        <v>9745700</v>
      </c>
      <c r="H47" s="167">
        <f>SUM(H49:H79)</f>
        <v>300000</v>
      </c>
      <c r="I47" s="167">
        <f t="shared" ref="I47:K47" si="2">SUM(I49:I79)</f>
        <v>0</v>
      </c>
      <c r="J47" s="167">
        <f t="shared" si="2"/>
        <v>1114134.58</v>
      </c>
      <c r="K47" s="167">
        <f t="shared" si="2"/>
        <v>0</v>
      </c>
    </row>
    <row r="48" spans="2:11" ht="15.75" customHeight="1">
      <c r="B48" s="46" t="s">
        <v>148</v>
      </c>
      <c r="C48" s="57" t="s">
        <v>218</v>
      </c>
      <c r="D48" s="27" t="s">
        <v>30</v>
      </c>
      <c r="E48" s="165"/>
      <c r="F48" s="165"/>
      <c r="G48" s="165"/>
      <c r="H48" s="166"/>
      <c r="I48" s="166"/>
      <c r="J48" s="165"/>
      <c r="K48" s="166"/>
    </row>
    <row r="49" spans="2:11" ht="15">
      <c r="B49" s="30" t="s">
        <v>40</v>
      </c>
      <c r="C49" s="57" t="s">
        <v>219</v>
      </c>
      <c r="D49" s="27" t="s">
        <v>41</v>
      </c>
      <c r="E49" s="165">
        <f t="shared" si="0"/>
        <v>7044583</v>
      </c>
      <c r="F49" s="165"/>
      <c r="G49" s="165">
        <f>6949760+35100</f>
        <v>6984860</v>
      </c>
      <c r="H49" s="166">
        <v>59723</v>
      </c>
      <c r="I49" s="166"/>
      <c r="J49" s="165"/>
      <c r="K49" s="166"/>
    </row>
    <row r="50" spans="2:11" ht="30">
      <c r="B50" s="30" t="s">
        <v>42</v>
      </c>
      <c r="C50" s="57" t="s">
        <v>220</v>
      </c>
      <c r="D50" s="27" t="s">
        <v>43</v>
      </c>
      <c r="E50" s="165">
        <f t="shared" si="0"/>
        <v>722612</v>
      </c>
      <c r="F50" s="165"/>
      <c r="G50" s="166"/>
      <c r="H50" s="166">
        <f>36012+2000</f>
        <v>38012</v>
      </c>
      <c r="I50" s="166"/>
      <c r="J50" s="165">
        <v>684600</v>
      </c>
      <c r="K50" s="166"/>
    </row>
    <row r="51" spans="2:11" ht="30">
      <c r="B51" s="4" t="s">
        <v>489</v>
      </c>
      <c r="C51" s="57" t="s">
        <v>221</v>
      </c>
      <c r="D51" s="27" t="s">
        <v>44</v>
      </c>
      <c r="E51" s="158"/>
      <c r="F51" s="158"/>
      <c r="G51" s="159"/>
      <c r="H51" s="160"/>
      <c r="I51" s="160"/>
      <c r="J51" s="159"/>
      <c r="K51" s="160"/>
    </row>
    <row r="52" spans="2:11" ht="45">
      <c r="B52" s="30" t="s">
        <v>45</v>
      </c>
      <c r="C52" s="57" t="s">
        <v>222</v>
      </c>
      <c r="D52" s="27" t="s">
        <v>46</v>
      </c>
      <c r="E52" s="158">
        <f t="shared" si="0"/>
        <v>2129125</v>
      </c>
      <c r="F52" s="158"/>
      <c r="G52" s="161">
        <f>2100489+10600</f>
        <v>2111089</v>
      </c>
      <c r="H52" s="160">
        <v>18036</v>
      </c>
      <c r="I52" s="160"/>
      <c r="J52" s="159"/>
      <c r="K52" s="160"/>
    </row>
    <row r="53" spans="2:11" ht="15">
      <c r="B53" s="30" t="s">
        <v>47</v>
      </c>
      <c r="C53" s="57" t="s">
        <v>223</v>
      </c>
      <c r="D53" s="27" t="s">
        <v>46</v>
      </c>
      <c r="E53" s="158"/>
      <c r="F53" s="158"/>
      <c r="G53" s="159"/>
      <c r="H53" s="160"/>
      <c r="I53" s="160"/>
      <c r="J53" s="159"/>
      <c r="K53" s="160"/>
    </row>
    <row r="54" spans="2:11" ht="15.75" customHeight="1">
      <c r="B54" s="29" t="s">
        <v>48</v>
      </c>
      <c r="C54" s="57" t="s">
        <v>224</v>
      </c>
      <c r="D54" s="27" t="s">
        <v>46</v>
      </c>
      <c r="E54" s="158"/>
      <c r="F54" s="158"/>
      <c r="G54" s="159"/>
      <c r="H54" s="160"/>
      <c r="I54" s="160"/>
      <c r="J54" s="159"/>
      <c r="K54" s="160"/>
    </row>
    <row r="55" spans="2:11" ht="17.25" customHeight="1">
      <c r="B55" s="140" t="s">
        <v>486</v>
      </c>
      <c r="C55" s="57" t="s">
        <v>225</v>
      </c>
      <c r="D55" s="27" t="s">
        <v>49</v>
      </c>
      <c r="E55" s="158"/>
      <c r="F55" s="158"/>
      <c r="G55" s="159"/>
      <c r="H55" s="160"/>
      <c r="I55" s="160"/>
      <c r="J55" s="159"/>
      <c r="K55" s="160"/>
    </row>
    <row r="56" spans="2:11" ht="17.25" customHeight="1">
      <c r="B56" s="30" t="s">
        <v>50</v>
      </c>
      <c r="C56" s="57" t="s">
        <v>226</v>
      </c>
      <c r="D56" s="27" t="s">
        <v>51</v>
      </c>
      <c r="E56" s="158"/>
      <c r="F56" s="158"/>
      <c r="G56" s="159"/>
      <c r="H56" s="160"/>
      <c r="I56" s="160"/>
      <c r="J56" s="159"/>
      <c r="K56" s="160"/>
    </row>
    <row r="57" spans="2:11" ht="28.5" customHeight="1">
      <c r="B57" s="30" t="s">
        <v>52</v>
      </c>
      <c r="C57" s="57" t="s">
        <v>227</v>
      </c>
      <c r="D57" s="27" t="s">
        <v>53</v>
      </c>
      <c r="E57" s="158"/>
      <c r="F57" s="158"/>
      <c r="G57" s="159"/>
      <c r="H57" s="160"/>
      <c r="I57" s="160"/>
      <c r="J57" s="159"/>
      <c r="K57" s="160"/>
    </row>
    <row r="58" spans="2:11" ht="17.25" customHeight="1">
      <c r="B58" s="30" t="s">
        <v>54</v>
      </c>
      <c r="C58" s="57" t="s">
        <v>228</v>
      </c>
      <c r="D58" s="27" t="s">
        <v>55</v>
      </c>
      <c r="E58" s="158"/>
      <c r="F58" s="158"/>
      <c r="G58" s="159"/>
      <c r="H58" s="160"/>
      <c r="I58" s="160"/>
      <c r="J58" s="159"/>
      <c r="K58" s="160"/>
    </row>
    <row r="59" spans="2:11" ht="48.75" customHeight="1">
      <c r="B59" s="30" t="s">
        <v>56</v>
      </c>
      <c r="C59" s="57" t="s">
        <v>229</v>
      </c>
      <c r="D59" s="27" t="s">
        <v>57</v>
      </c>
      <c r="E59" s="158"/>
      <c r="F59" s="158"/>
      <c r="G59" s="159"/>
      <c r="H59" s="160"/>
      <c r="I59" s="160"/>
      <c r="J59" s="159">
        <v>52631.58</v>
      </c>
      <c r="K59" s="160"/>
    </row>
    <row r="60" spans="2:11" ht="15">
      <c r="B60" s="61" t="s">
        <v>146</v>
      </c>
      <c r="C60" s="57" t="s">
        <v>230</v>
      </c>
      <c r="D60" s="27" t="s">
        <v>58</v>
      </c>
      <c r="E60" s="158"/>
      <c r="F60" s="158"/>
      <c r="G60" s="159"/>
      <c r="H60" s="160"/>
      <c r="I60" s="160"/>
      <c r="J60" s="159"/>
      <c r="K60" s="160"/>
    </row>
    <row r="61" spans="2:11" ht="15">
      <c r="B61" s="30" t="s">
        <v>59</v>
      </c>
      <c r="C61" s="57" t="s">
        <v>231</v>
      </c>
      <c r="D61" s="27" t="s">
        <v>60</v>
      </c>
      <c r="E61" s="158">
        <f t="shared" si="0"/>
        <v>12373</v>
      </c>
      <c r="F61" s="158"/>
      <c r="G61" s="159">
        <f>8721+3652</f>
        <v>12373</v>
      </c>
      <c r="H61" s="160"/>
      <c r="I61" s="160"/>
      <c r="J61" s="159"/>
      <c r="K61" s="160"/>
    </row>
    <row r="62" spans="2:11" ht="45">
      <c r="B62" s="30" t="s">
        <v>61</v>
      </c>
      <c r="C62" s="57" t="s">
        <v>232</v>
      </c>
      <c r="D62" s="27" t="s">
        <v>62</v>
      </c>
      <c r="E62" s="158"/>
      <c r="F62" s="158"/>
      <c r="G62" s="159"/>
      <c r="H62" s="160"/>
      <c r="I62" s="160"/>
      <c r="J62" s="159"/>
      <c r="K62" s="160"/>
    </row>
    <row r="63" spans="2:11" ht="27.75" customHeight="1">
      <c r="B63" s="30" t="s">
        <v>63</v>
      </c>
      <c r="C63" s="57" t="s">
        <v>233</v>
      </c>
      <c r="D63" s="27" t="s">
        <v>64</v>
      </c>
      <c r="E63" s="158"/>
      <c r="F63" s="158"/>
      <c r="G63" s="159"/>
      <c r="H63" s="160">
        <v>500</v>
      </c>
      <c r="I63" s="160"/>
      <c r="J63" s="159"/>
      <c r="K63" s="160"/>
    </row>
    <row r="64" spans="2:11" ht="14.25" customHeight="1">
      <c r="B64" s="61" t="s">
        <v>147</v>
      </c>
      <c r="C64" s="57" t="s">
        <v>234</v>
      </c>
      <c r="D64" s="27" t="s">
        <v>30</v>
      </c>
      <c r="E64" s="158"/>
      <c r="F64" s="158"/>
      <c r="G64" s="159"/>
      <c r="H64" s="160"/>
      <c r="I64" s="160"/>
      <c r="J64" s="159"/>
      <c r="K64" s="160"/>
    </row>
    <row r="65" spans="2:11" ht="13.5" customHeight="1">
      <c r="B65" s="49" t="s">
        <v>2</v>
      </c>
      <c r="C65" s="57" t="s">
        <v>235</v>
      </c>
      <c r="D65" s="27" t="s">
        <v>30</v>
      </c>
      <c r="E65" s="158"/>
      <c r="F65" s="158"/>
      <c r="G65" s="159"/>
      <c r="H65" s="160"/>
      <c r="I65" s="160"/>
      <c r="J65" s="159"/>
      <c r="K65" s="160"/>
    </row>
    <row r="66" spans="2:11" ht="30.75" customHeight="1">
      <c r="B66" s="30" t="s">
        <v>65</v>
      </c>
      <c r="C66" s="57" t="s">
        <v>236</v>
      </c>
      <c r="D66" s="27" t="s">
        <v>66</v>
      </c>
      <c r="E66" s="158"/>
      <c r="F66" s="158"/>
      <c r="G66" s="159"/>
      <c r="H66" s="160"/>
      <c r="I66" s="160"/>
      <c r="J66" s="159"/>
      <c r="K66" s="160"/>
    </row>
    <row r="67" spans="2:11" ht="27.75" customHeight="1">
      <c r="B67" s="30" t="s">
        <v>67</v>
      </c>
      <c r="C67" s="57" t="s">
        <v>237</v>
      </c>
      <c r="D67" s="27" t="s">
        <v>68</v>
      </c>
      <c r="E67" s="158"/>
      <c r="F67" s="158"/>
      <c r="G67" s="159"/>
      <c r="H67" s="160"/>
      <c r="I67" s="160"/>
      <c r="J67" s="159"/>
      <c r="K67" s="160"/>
    </row>
    <row r="68" spans="2:11" ht="29.25" customHeight="1">
      <c r="B68" s="4" t="s">
        <v>16</v>
      </c>
      <c r="C68" s="57" t="s">
        <v>238</v>
      </c>
      <c r="D68" s="27" t="s">
        <v>69</v>
      </c>
      <c r="E68" s="158"/>
      <c r="F68" s="158"/>
      <c r="G68" s="159"/>
      <c r="H68" s="160"/>
      <c r="I68" s="160"/>
      <c r="J68" s="159"/>
      <c r="K68" s="160"/>
    </row>
    <row r="69" spans="2:11" ht="15">
      <c r="B69" s="29" t="s">
        <v>70</v>
      </c>
      <c r="C69" s="57" t="s">
        <v>239</v>
      </c>
      <c r="D69" s="27" t="s">
        <v>83</v>
      </c>
      <c r="E69" s="158">
        <f t="shared" si="0"/>
        <v>1198010</v>
      </c>
      <c r="F69" s="158"/>
      <c r="G69" s="159">
        <f>641030-3652</f>
        <v>637378</v>
      </c>
      <c r="H69" s="160">
        <f>185729+370-2370</f>
        <v>183729</v>
      </c>
      <c r="I69" s="160"/>
      <c r="J69" s="159">
        <v>376903</v>
      </c>
      <c r="K69" s="160"/>
    </row>
    <row r="70" spans="2:11" ht="13.5" customHeight="1">
      <c r="B70" s="29" t="s">
        <v>71</v>
      </c>
      <c r="C70" s="60"/>
      <c r="D70" s="26"/>
      <c r="E70" s="158"/>
      <c r="F70" s="158"/>
      <c r="G70" s="159"/>
      <c r="H70" s="160"/>
      <c r="I70" s="160"/>
      <c r="J70" s="159"/>
      <c r="K70" s="160"/>
    </row>
    <row r="71" spans="2:11" ht="28.5" customHeight="1">
      <c r="B71" s="4" t="s">
        <v>139</v>
      </c>
      <c r="C71" s="57" t="s">
        <v>240</v>
      </c>
      <c r="D71" s="27" t="s">
        <v>72</v>
      </c>
      <c r="E71" s="158"/>
      <c r="F71" s="158"/>
      <c r="G71" s="159"/>
      <c r="H71" s="160"/>
      <c r="I71" s="160"/>
      <c r="J71" s="159"/>
      <c r="K71" s="160"/>
    </row>
    <row r="72" spans="2:11" ht="30">
      <c r="B72" s="4" t="s">
        <v>17</v>
      </c>
      <c r="C72" s="57" t="s">
        <v>241</v>
      </c>
      <c r="D72" s="27" t="s">
        <v>73</v>
      </c>
      <c r="E72" s="158"/>
      <c r="F72" s="158"/>
      <c r="G72" s="159"/>
      <c r="H72" s="160"/>
      <c r="I72" s="160"/>
      <c r="J72" s="159"/>
      <c r="K72" s="160"/>
    </row>
    <row r="73" spans="2:11" ht="30">
      <c r="B73" s="4" t="s">
        <v>150</v>
      </c>
      <c r="C73" s="57" t="s">
        <v>242</v>
      </c>
      <c r="D73" s="27" t="s">
        <v>74</v>
      </c>
      <c r="E73" s="158"/>
      <c r="F73" s="158"/>
      <c r="G73" s="159"/>
      <c r="H73" s="160"/>
      <c r="I73" s="160"/>
      <c r="J73" s="159"/>
      <c r="K73" s="160"/>
    </row>
    <row r="74" spans="2:11" ht="18" customHeight="1">
      <c r="B74" s="47" t="s">
        <v>248</v>
      </c>
      <c r="C74" s="57" t="s">
        <v>243</v>
      </c>
      <c r="D74" s="27" t="s">
        <v>75</v>
      </c>
      <c r="E74" s="158"/>
      <c r="F74" s="158"/>
      <c r="G74" s="159"/>
      <c r="H74" s="160"/>
      <c r="I74" s="160"/>
      <c r="J74" s="159"/>
      <c r="K74" s="160"/>
    </row>
    <row r="75" spans="2:11" ht="15" customHeight="1">
      <c r="B75" s="4" t="s">
        <v>4</v>
      </c>
      <c r="C75" s="57">
        <v>3010</v>
      </c>
      <c r="D75" s="26"/>
      <c r="E75" s="158"/>
      <c r="F75" s="158"/>
      <c r="G75" s="159"/>
      <c r="H75" s="160"/>
      <c r="I75" s="160"/>
      <c r="J75" s="159"/>
      <c r="K75" s="160"/>
    </row>
    <row r="76" spans="2:11" ht="17.25" customHeight="1">
      <c r="B76" s="29" t="s">
        <v>76</v>
      </c>
      <c r="C76" s="57" t="s">
        <v>244</v>
      </c>
      <c r="D76" s="26"/>
      <c r="E76" s="158"/>
      <c r="F76" s="158"/>
      <c r="G76" s="159"/>
      <c r="H76" s="160"/>
      <c r="I76" s="160"/>
      <c r="J76" s="159"/>
      <c r="K76" s="160"/>
    </row>
    <row r="77" spans="2:11" ht="15.75" customHeight="1">
      <c r="B77" s="29" t="s">
        <v>77</v>
      </c>
      <c r="C77" s="57" t="s">
        <v>245</v>
      </c>
      <c r="D77" s="26"/>
      <c r="E77" s="158"/>
      <c r="F77" s="158"/>
      <c r="G77" s="159"/>
      <c r="H77" s="160"/>
      <c r="I77" s="160"/>
      <c r="J77" s="159"/>
      <c r="K77" s="160"/>
    </row>
    <row r="78" spans="2:11" ht="17.25" customHeight="1">
      <c r="B78" s="47" t="s">
        <v>249</v>
      </c>
      <c r="C78" s="57" t="s">
        <v>246</v>
      </c>
      <c r="D78" s="27" t="s">
        <v>114</v>
      </c>
      <c r="E78" s="158"/>
      <c r="F78" s="158"/>
      <c r="G78" s="159"/>
      <c r="H78" s="160"/>
      <c r="I78" s="160"/>
      <c r="J78" s="159"/>
      <c r="K78" s="160"/>
    </row>
    <row r="79" spans="2:11" ht="19.5" customHeight="1">
      <c r="B79" s="30" t="s">
        <v>78</v>
      </c>
      <c r="C79" s="57" t="s">
        <v>247</v>
      </c>
      <c r="D79" s="27" t="s">
        <v>79</v>
      </c>
      <c r="E79" s="158"/>
      <c r="F79" s="158"/>
      <c r="G79" s="159"/>
      <c r="H79" s="160"/>
      <c r="I79" s="160"/>
      <c r="J79" s="159"/>
      <c r="K79" s="160"/>
    </row>
    <row r="80" spans="2:11" ht="17.25" hidden="1" customHeight="1">
      <c r="B80" s="32"/>
      <c r="C80" s="33"/>
      <c r="D80" s="34"/>
      <c r="E80" s="34"/>
      <c r="F80" s="34"/>
      <c r="G80" s="33"/>
      <c r="H80" s="35"/>
      <c r="I80" s="35"/>
      <c r="J80" s="33"/>
      <c r="K80" s="35"/>
    </row>
    <row r="81" spans="1:11" ht="8.25" customHeight="1"/>
    <row r="82" spans="1:11" ht="19.5" customHeight="1">
      <c r="A82" s="36" t="s">
        <v>115</v>
      </c>
      <c r="J82" s="14" t="s">
        <v>324</v>
      </c>
    </row>
    <row r="83" spans="1:11" ht="4.5" customHeight="1"/>
    <row r="84" spans="1:11" ht="43.5" customHeight="1">
      <c r="A84" s="361" t="s">
        <v>143</v>
      </c>
      <c r="B84" s="362" t="s">
        <v>11</v>
      </c>
      <c r="C84" s="361" t="s">
        <v>144</v>
      </c>
      <c r="D84" s="353" t="s">
        <v>145</v>
      </c>
      <c r="E84" s="353" t="s">
        <v>80</v>
      </c>
      <c r="F84" s="356" t="s">
        <v>15</v>
      </c>
      <c r="G84" s="357"/>
      <c r="H84" s="351" t="s">
        <v>9</v>
      </c>
      <c r="I84" s="352"/>
      <c r="J84" s="349" t="s">
        <v>7</v>
      </c>
      <c r="K84" s="353" t="s">
        <v>8</v>
      </c>
    </row>
    <row r="85" spans="1:11" ht="42.75" customHeight="1">
      <c r="A85" s="361"/>
      <c r="B85" s="362"/>
      <c r="C85" s="361"/>
      <c r="D85" s="354"/>
      <c r="E85" s="354"/>
      <c r="F85" s="9" t="s">
        <v>5</v>
      </c>
      <c r="G85" s="9" t="s">
        <v>6</v>
      </c>
      <c r="H85" s="9" t="s">
        <v>10</v>
      </c>
      <c r="I85" s="9" t="s">
        <v>12</v>
      </c>
      <c r="J85" s="350"/>
      <c r="K85" s="354"/>
    </row>
    <row r="86" spans="1:11" s="38" customFormat="1" ht="22.5">
      <c r="A86" s="45" t="s">
        <v>141</v>
      </c>
      <c r="B86" s="45" t="s">
        <v>116</v>
      </c>
      <c r="C86" s="45" t="s">
        <v>142</v>
      </c>
      <c r="D86" s="45" t="s">
        <v>117</v>
      </c>
      <c r="E86" s="25" t="s">
        <v>140</v>
      </c>
      <c r="F86" s="45">
        <v>6</v>
      </c>
      <c r="G86" s="45">
        <v>7</v>
      </c>
      <c r="H86" s="45">
        <v>8</v>
      </c>
      <c r="I86" s="45">
        <v>9</v>
      </c>
      <c r="J86" s="45">
        <v>10</v>
      </c>
      <c r="K86" s="45">
        <v>11</v>
      </c>
    </row>
    <row r="87" spans="1:11" ht="20.25" customHeight="1">
      <c r="A87" s="57" t="s">
        <v>141</v>
      </c>
      <c r="B87" s="50" t="s">
        <v>151</v>
      </c>
      <c r="C87" s="57" t="s">
        <v>182</v>
      </c>
      <c r="D87" s="27" t="s">
        <v>39</v>
      </c>
      <c r="E87" s="165">
        <f>E91</f>
        <v>821107</v>
      </c>
      <c r="F87" s="165">
        <f t="shared" ref="F87:H87" si="3">F91</f>
        <v>0</v>
      </c>
      <c r="G87" s="165">
        <f t="shared" si="3"/>
        <v>637378</v>
      </c>
      <c r="H87" s="165">
        <f t="shared" si="3"/>
        <v>183729</v>
      </c>
      <c r="I87" s="20"/>
      <c r="J87" s="28"/>
      <c r="K87" s="20"/>
    </row>
    <row r="88" spans="1:11" ht="118.5" customHeight="1">
      <c r="A88" s="57" t="s">
        <v>1</v>
      </c>
      <c r="B88" s="50" t="s">
        <v>152</v>
      </c>
      <c r="C88" s="57" t="s">
        <v>183</v>
      </c>
      <c r="D88" s="27" t="s">
        <v>39</v>
      </c>
      <c r="E88" s="27"/>
      <c r="F88" s="28"/>
      <c r="G88" s="28"/>
      <c r="H88" s="28"/>
      <c r="I88" s="20"/>
      <c r="J88" s="28"/>
      <c r="K88" s="20"/>
    </row>
    <row r="89" spans="1:11" ht="39" customHeight="1">
      <c r="A89" s="57" t="s">
        <v>165</v>
      </c>
      <c r="B89" s="50" t="s">
        <v>153</v>
      </c>
      <c r="C89" s="57" t="s">
        <v>184</v>
      </c>
      <c r="D89" s="27" t="s">
        <v>39</v>
      </c>
      <c r="E89" s="27"/>
      <c r="F89" s="28"/>
      <c r="G89" s="28"/>
      <c r="H89" s="28"/>
      <c r="I89" s="20"/>
      <c r="J89" s="28"/>
      <c r="K89" s="20"/>
    </row>
    <row r="90" spans="1:11" ht="24">
      <c r="A90" s="57" t="s">
        <v>166</v>
      </c>
      <c r="B90" s="50" t="s">
        <v>154</v>
      </c>
      <c r="C90" s="57" t="s">
        <v>185</v>
      </c>
      <c r="D90" s="27" t="s">
        <v>30</v>
      </c>
      <c r="E90" s="27"/>
      <c r="F90" s="28"/>
      <c r="G90" s="28"/>
      <c r="H90" s="28"/>
      <c r="I90" s="20"/>
      <c r="J90" s="28"/>
      <c r="K90" s="20"/>
    </row>
    <row r="91" spans="1:11" ht="36">
      <c r="A91" s="57" t="s">
        <v>167</v>
      </c>
      <c r="B91" s="50" t="s">
        <v>155</v>
      </c>
      <c r="C91" s="57" t="s">
        <v>186</v>
      </c>
      <c r="D91" s="27" t="s">
        <v>30</v>
      </c>
      <c r="E91" s="162">
        <f t="shared" ref="E91" si="4">SUM(F91:K91)</f>
        <v>821107</v>
      </c>
      <c r="F91" s="162"/>
      <c r="G91" s="161">
        <f>G69</f>
        <v>637378</v>
      </c>
      <c r="H91" s="160">
        <f>H69</f>
        <v>183729</v>
      </c>
      <c r="I91" s="20"/>
      <c r="J91" s="28"/>
      <c r="K91" s="20"/>
    </row>
    <row r="92" spans="1:11" ht="24">
      <c r="A92" s="57" t="s">
        <v>168</v>
      </c>
      <c r="B92" s="50" t="s">
        <v>18</v>
      </c>
      <c r="C92" s="57" t="s">
        <v>187</v>
      </c>
      <c r="D92" s="27" t="s">
        <v>30</v>
      </c>
      <c r="E92" s="27"/>
      <c r="F92" s="28"/>
      <c r="G92" s="28"/>
      <c r="H92" s="28"/>
      <c r="I92" s="20"/>
      <c r="J92" s="28"/>
      <c r="K92" s="20"/>
    </row>
    <row r="93" spans="1:11">
      <c r="A93" s="57" t="s">
        <v>169</v>
      </c>
      <c r="B93" s="51" t="s">
        <v>156</v>
      </c>
      <c r="C93" s="57" t="s">
        <v>188</v>
      </c>
      <c r="D93" s="27" t="s">
        <v>30</v>
      </c>
      <c r="E93" s="162">
        <f t="shared" ref="E93" si="5">SUM(F93:K93)</f>
        <v>821107</v>
      </c>
      <c r="F93" s="162"/>
      <c r="G93" s="161">
        <f>G91</f>
        <v>637378</v>
      </c>
      <c r="H93" s="160">
        <f>H91</f>
        <v>183729</v>
      </c>
      <c r="I93" s="20"/>
      <c r="J93" s="28"/>
      <c r="K93" s="20"/>
    </row>
    <row r="94" spans="1:11" ht="13.5">
      <c r="A94" s="57" t="s">
        <v>170</v>
      </c>
      <c r="B94" s="52" t="s">
        <v>157</v>
      </c>
      <c r="C94" s="57" t="s">
        <v>189</v>
      </c>
      <c r="D94" s="27" t="s">
        <v>30</v>
      </c>
      <c r="E94" s="27"/>
      <c r="F94" s="28"/>
      <c r="G94" s="28"/>
      <c r="H94" s="28"/>
      <c r="I94" s="20"/>
      <c r="J94" s="28"/>
      <c r="K94" s="20"/>
    </row>
    <row r="95" spans="1:11" ht="24">
      <c r="A95" s="57" t="s">
        <v>171</v>
      </c>
      <c r="B95" s="53" t="s">
        <v>158</v>
      </c>
      <c r="C95" s="57" t="s">
        <v>190</v>
      </c>
      <c r="D95" s="27" t="s">
        <v>30</v>
      </c>
      <c r="E95" s="27"/>
      <c r="F95" s="28"/>
      <c r="G95" s="28"/>
      <c r="H95" s="28"/>
      <c r="I95" s="20"/>
      <c r="J95" s="28"/>
      <c r="K95" s="20"/>
    </row>
    <row r="96" spans="1:11">
      <c r="A96" s="57" t="s">
        <v>172</v>
      </c>
      <c r="B96" s="51" t="s">
        <v>156</v>
      </c>
      <c r="C96" s="57" t="s">
        <v>191</v>
      </c>
      <c r="D96" s="27" t="s">
        <v>30</v>
      </c>
      <c r="E96" s="27"/>
      <c r="F96" s="28"/>
      <c r="G96" s="28"/>
      <c r="H96" s="28"/>
      <c r="I96" s="20"/>
      <c r="J96" s="28"/>
      <c r="K96" s="20"/>
    </row>
    <row r="97" spans="1:11" ht="13.5">
      <c r="A97" s="57" t="s">
        <v>173</v>
      </c>
      <c r="B97" s="52" t="s">
        <v>157</v>
      </c>
      <c r="C97" s="57" t="s">
        <v>192</v>
      </c>
      <c r="D97" s="27" t="s">
        <v>30</v>
      </c>
      <c r="E97" s="27"/>
      <c r="F97" s="28"/>
      <c r="G97" s="28"/>
      <c r="H97" s="28"/>
      <c r="I97" s="20"/>
      <c r="J97" s="28"/>
      <c r="K97" s="20"/>
    </row>
    <row r="98" spans="1:11" ht="13.5">
      <c r="A98" s="57" t="s">
        <v>174</v>
      </c>
      <c r="B98" s="54" t="s">
        <v>159</v>
      </c>
      <c r="C98" s="57" t="s">
        <v>193</v>
      </c>
      <c r="D98" s="27" t="s">
        <v>30</v>
      </c>
      <c r="E98" s="27"/>
      <c r="F98" s="28"/>
      <c r="G98" s="28"/>
      <c r="H98" s="28"/>
      <c r="I98" s="20"/>
      <c r="J98" s="28"/>
      <c r="K98" s="20"/>
    </row>
    <row r="99" spans="1:11">
      <c r="A99" s="57" t="s">
        <v>175</v>
      </c>
      <c r="B99" s="51" t="s">
        <v>156</v>
      </c>
      <c r="C99" s="57" t="s">
        <v>194</v>
      </c>
      <c r="D99" s="27" t="s">
        <v>30</v>
      </c>
      <c r="E99" s="27"/>
      <c r="F99" s="28"/>
      <c r="G99" s="28"/>
      <c r="H99" s="28"/>
      <c r="I99" s="20"/>
      <c r="J99" s="28"/>
      <c r="K99" s="20"/>
    </row>
    <row r="100" spans="1:11" ht="13.5">
      <c r="A100" s="57" t="s">
        <v>176</v>
      </c>
      <c r="B100" s="52" t="s">
        <v>157</v>
      </c>
      <c r="C100" s="57" t="s">
        <v>195</v>
      </c>
      <c r="D100" s="27" t="s">
        <v>30</v>
      </c>
      <c r="E100" s="27"/>
      <c r="F100" s="28"/>
      <c r="G100" s="28"/>
      <c r="H100" s="28"/>
      <c r="I100" s="20"/>
      <c r="J100" s="28"/>
      <c r="K100" s="20"/>
    </row>
    <row r="101" spans="1:11">
      <c r="A101" s="57" t="s">
        <v>177</v>
      </c>
      <c r="B101" s="55" t="s">
        <v>160</v>
      </c>
      <c r="C101" s="57" t="s">
        <v>196</v>
      </c>
      <c r="D101" s="27" t="s">
        <v>30</v>
      </c>
      <c r="E101" s="27"/>
      <c r="F101" s="28"/>
      <c r="G101" s="28"/>
      <c r="H101" s="28"/>
      <c r="I101" s="20"/>
      <c r="J101" s="28"/>
      <c r="K101" s="20"/>
    </row>
    <row r="102" spans="1:11">
      <c r="A102" s="57" t="s">
        <v>178</v>
      </c>
      <c r="B102" s="51" t="s">
        <v>156</v>
      </c>
      <c r="C102" s="57" t="s">
        <v>197</v>
      </c>
      <c r="D102" s="27" t="s">
        <v>94</v>
      </c>
      <c r="E102" s="27"/>
      <c r="F102" s="28"/>
      <c r="G102" s="28"/>
      <c r="H102" s="28"/>
      <c r="I102" s="20"/>
      <c r="J102" s="28"/>
      <c r="K102" s="20"/>
    </row>
    <row r="103" spans="1:11">
      <c r="A103" s="57" t="s">
        <v>179</v>
      </c>
      <c r="B103" s="52" t="s">
        <v>161</v>
      </c>
      <c r="C103" s="57" t="s">
        <v>198</v>
      </c>
      <c r="D103" s="27" t="s">
        <v>94</v>
      </c>
      <c r="E103" s="27"/>
      <c r="F103" s="28"/>
      <c r="G103" s="28"/>
      <c r="H103" s="28"/>
      <c r="I103" s="20"/>
      <c r="J103" s="28"/>
      <c r="K103" s="20"/>
    </row>
    <row r="104" spans="1:11" ht="39" customHeight="1">
      <c r="A104" s="57" t="s">
        <v>180</v>
      </c>
      <c r="B104" s="56" t="s">
        <v>162</v>
      </c>
      <c r="C104" s="57" t="s">
        <v>199</v>
      </c>
      <c r="D104" s="27" t="s">
        <v>94</v>
      </c>
      <c r="E104" s="164">
        <f t="shared" ref="E104:F104" si="6">E93</f>
        <v>821107</v>
      </c>
      <c r="F104" s="164">
        <f t="shared" si="6"/>
        <v>0</v>
      </c>
      <c r="G104" s="164">
        <f>G93</f>
        <v>637378</v>
      </c>
      <c r="H104" s="164">
        <f>H93</f>
        <v>183729</v>
      </c>
      <c r="I104" s="20"/>
      <c r="J104" s="28"/>
      <c r="K104" s="20"/>
    </row>
    <row r="105" spans="1:11">
      <c r="A105" s="58"/>
      <c r="B105" s="52" t="s">
        <v>163</v>
      </c>
      <c r="C105" s="57" t="s">
        <v>200</v>
      </c>
      <c r="D105" s="26"/>
      <c r="E105" s="26"/>
      <c r="F105" s="28"/>
      <c r="G105" s="28"/>
      <c r="H105" s="28"/>
      <c r="I105" s="20"/>
      <c r="J105" s="28"/>
      <c r="K105" s="20"/>
    </row>
    <row r="106" spans="1:11" ht="36">
      <c r="A106" s="57" t="s">
        <v>181</v>
      </c>
      <c r="B106" s="56" t="s">
        <v>164</v>
      </c>
      <c r="C106" s="57" t="s">
        <v>201</v>
      </c>
      <c r="D106" s="27" t="s">
        <v>94</v>
      </c>
      <c r="E106" s="27"/>
      <c r="F106" s="28"/>
      <c r="G106" s="28"/>
      <c r="H106" s="28"/>
      <c r="I106" s="20"/>
      <c r="J106" s="28"/>
      <c r="K106" s="20"/>
    </row>
    <row r="107" spans="1:11">
      <c r="A107" s="58"/>
      <c r="B107" s="52" t="s">
        <v>163</v>
      </c>
      <c r="C107" s="57" t="s">
        <v>202</v>
      </c>
      <c r="D107" s="26"/>
      <c r="E107" s="26"/>
      <c r="F107" s="28"/>
      <c r="G107" s="28"/>
      <c r="H107" s="28"/>
      <c r="I107" s="20"/>
      <c r="J107" s="28"/>
      <c r="K107" s="20"/>
    </row>
    <row r="108" spans="1:11" ht="6.75" customHeight="1"/>
    <row r="109" spans="1:11" ht="15">
      <c r="A109" s="8" t="s">
        <v>95</v>
      </c>
    </row>
    <row r="110" spans="1:11" ht="15">
      <c r="A110" s="1" t="s">
        <v>561</v>
      </c>
    </row>
    <row r="111" spans="1:11">
      <c r="A111" s="11" t="s">
        <v>96</v>
      </c>
    </row>
    <row r="113" spans="1:1" ht="15">
      <c r="A113" s="1" t="s">
        <v>562</v>
      </c>
    </row>
    <row r="114" spans="1:1">
      <c r="A114" s="11" t="s">
        <v>97</v>
      </c>
    </row>
    <row r="116" spans="1:1" ht="15">
      <c r="A116" s="8" t="s">
        <v>98</v>
      </c>
    </row>
    <row r="126" spans="1:1" s="38" customFormat="1" ht="11.25">
      <c r="A126" s="37" t="s">
        <v>85</v>
      </c>
    </row>
    <row r="127" spans="1:1" s="38" customFormat="1" ht="3.75" customHeight="1"/>
    <row r="128" spans="1:1" s="38" customFormat="1" ht="11.25">
      <c r="A128" s="37" t="s">
        <v>86</v>
      </c>
    </row>
    <row r="129" spans="1:1" s="38" customFormat="1" ht="6.75" customHeight="1"/>
    <row r="130" spans="1:1" s="38" customFormat="1" ht="11.25">
      <c r="A130" s="37" t="s">
        <v>87</v>
      </c>
    </row>
    <row r="131" spans="1:1" s="38" customFormat="1" ht="5.25" customHeight="1"/>
    <row r="132" spans="1:1" s="38" customFormat="1" ht="11.25">
      <c r="A132" s="39" t="s">
        <v>118</v>
      </c>
    </row>
    <row r="133" spans="1:1" s="38" customFormat="1" ht="6" customHeight="1"/>
    <row r="134" spans="1:1" s="38" customFormat="1" ht="11.25">
      <c r="A134" s="39" t="s">
        <v>119</v>
      </c>
    </row>
    <row r="135" spans="1:1" s="38" customFormat="1" ht="11.25">
      <c r="A135" s="39" t="s">
        <v>120</v>
      </c>
    </row>
    <row r="136" spans="1:1" s="38" customFormat="1" ht="6" customHeight="1"/>
    <row r="137" spans="1:1" s="38" customFormat="1" ht="11.25">
      <c r="A137" s="39" t="s">
        <v>121</v>
      </c>
    </row>
    <row r="138" spans="1:1" s="38" customFormat="1" ht="11.25">
      <c r="A138" s="39" t="s">
        <v>122</v>
      </c>
    </row>
    <row r="139" spans="1:1" s="38" customFormat="1" ht="5.25" customHeight="1"/>
    <row r="140" spans="1:1" s="38" customFormat="1" ht="11.25">
      <c r="A140" s="39" t="s">
        <v>123</v>
      </c>
    </row>
    <row r="141" spans="1:1" s="38" customFormat="1" ht="4.5" customHeight="1"/>
    <row r="142" spans="1:1" s="38" customFormat="1" ht="11.25">
      <c r="A142" s="37" t="s">
        <v>88</v>
      </c>
    </row>
    <row r="143" spans="1:1" s="38" customFormat="1" ht="11.25">
      <c r="A143" s="39" t="s">
        <v>124</v>
      </c>
    </row>
    <row r="144" spans="1:1" s="38" customFormat="1" ht="11.25">
      <c r="A144" s="39" t="s">
        <v>125</v>
      </c>
    </row>
    <row r="145" spans="1:1" s="38" customFormat="1" ht="11.25"/>
    <row r="146" spans="1:1" s="38" customFormat="1" ht="11.25">
      <c r="A146" s="37" t="s">
        <v>89</v>
      </c>
    </row>
    <row r="147" spans="1:1" s="38" customFormat="1" ht="11.25">
      <c r="A147" s="39" t="s">
        <v>126</v>
      </c>
    </row>
    <row r="148" spans="1:1" s="38" customFormat="1" ht="11.25"/>
    <row r="149" spans="1:1" s="38" customFormat="1" ht="11.25">
      <c r="A149" s="37" t="s">
        <v>90</v>
      </c>
    </row>
    <row r="150" spans="1:1" s="38" customFormat="1" ht="11.25">
      <c r="A150" s="39" t="s">
        <v>127</v>
      </c>
    </row>
    <row r="151" spans="1:1" s="38" customFormat="1" ht="11.25">
      <c r="A151" s="39" t="s">
        <v>128</v>
      </c>
    </row>
    <row r="152" spans="1:1" s="38" customFormat="1" ht="11.25"/>
    <row r="153" spans="1:1" s="38" customFormat="1" ht="11.25">
      <c r="A153" s="37" t="s">
        <v>91</v>
      </c>
    </row>
    <row r="154" spans="1:1" s="38" customFormat="1" ht="11.25">
      <c r="A154" s="39" t="s">
        <v>129</v>
      </c>
    </row>
    <row r="155" spans="1:1" s="38" customFormat="1" ht="11.25"/>
    <row r="156" spans="1:1" s="38" customFormat="1" ht="11.25">
      <c r="A156" s="37" t="s">
        <v>92</v>
      </c>
    </row>
    <row r="157" spans="1:1" s="38" customFormat="1" ht="11.25"/>
    <row r="158" spans="1:1" s="38" customFormat="1" ht="11.25">
      <c r="A158" s="37" t="s">
        <v>93</v>
      </c>
    </row>
    <row r="159" spans="1:1" s="38" customFormat="1" ht="11.25">
      <c r="A159" s="39" t="s">
        <v>130</v>
      </c>
    </row>
    <row r="160" spans="1:1" s="38" customFormat="1" ht="11.25">
      <c r="A160" s="39" t="s">
        <v>131</v>
      </c>
    </row>
    <row r="162" spans="1:10">
      <c r="A162" s="40" t="s">
        <v>100</v>
      </c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>
      <c r="A163" s="41" t="s">
        <v>129</v>
      </c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>
      <c r="A164" s="38"/>
      <c r="B164" s="38"/>
      <c r="C164" s="38"/>
      <c r="D164" s="38"/>
      <c r="E164" s="38"/>
      <c r="F164" s="38"/>
      <c r="G164" s="38"/>
      <c r="H164" s="38"/>
      <c r="I164" s="38"/>
      <c r="J164" s="38"/>
    </row>
    <row r="165" spans="1:10">
      <c r="A165" s="40" t="s">
        <v>101</v>
      </c>
      <c r="B165" s="38"/>
      <c r="C165" s="38"/>
      <c r="D165" s="38"/>
      <c r="E165" s="38"/>
      <c r="F165" s="38"/>
      <c r="G165" s="38"/>
      <c r="H165" s="38"/>
      <c r="I165" s="38"/>
      <c r="J165" s="38"/>
    </row>
    <row r="166" spans="1:10">
      <c r="A166" s="41" t="s">
        <v>132</v>
      </c>
      <c r="B166" s="38"/>
      <c r="C166" s="38"/>
      <c r="D166" s="38"/>
      <c r="E166" s="38"/>
      <c r="F166" s="38"/>
      <c r="G166" s="38"/>
      <c r="H166" s="38"/>
      <c r="I166" s="38"/>
      <c r="J166" s="38"/>
    </row>
    <row r="167" spans="1:10">
      <c r="A167" s="41" t="s">
        <v>133</v>
      </c>
      <c r="B167" s="38"/>
      <c r="C167" s="38"/>
      <c r="D167" s="38"/>
      <c r="E167" s="38"/>
      <c r="F167" s="38"/>
      <c r="G167" s="38"/>
      <c r="H167" s="38"/>
      <c r="I167" s="38"/>
      <c r="J167" s="38"/>
    </row>
    <row r="168" spans="1:10">
      <c r="A168" s="41" t="s">
        <v>134</v>
      </c>
      <c r="B168" s="38"/>
      <c r="C168" s="38"/>
      <c r="D168" s="38"/>
      <c r="E168" s="38"/>
      <c r="F168" s="38"/>
      <c r="G168" s="38"/>
      <c r="H168" s="38"/>
      <c r="I168" s="38"/>
      <c r="J168" s="38"/>
    </row>
    <row r="169" spans="1:10">
      <c r="A169" s="41" t="s">
        <v>135</v>
      </c>
      <c r="B169" s="38"/>
      <c r="C169" s="38"/>
      <c r="D169" s="38"/>
      <c r="E169" s="38"/>
      <c r="F169" s="38"/>
      <c r="G169" s="38"/>
      <c r="H169" s="38"/>
      <c r="I169" s="38"/>
      <c r="J169" s="38"/>
    </row>
    <row r="170" spans="1:10">
      <c r="A170" s="40" t="s">
        <v>102</v>
      </c>
      <c r="B170" s="38"/>
      <c r="C170" s="38"/>
      <c r="D170" s="38"/>
      <c r="E170" s="38"/>
      <c r="F170" s="38"/>
      <c r="G170" s="38"/>
      <c r="H170" s="38"/>
      <c r="I170" s="38"/>
      <c r="J170" s="38"/>
    </row>
    <row r="171" spans="1:10">
      <c r="A171" s="41" t="s">
        <v>136</v>
      </c>
      <c r="B171" s="38"/>
      <c r="C171" s="38"/>
      <c r="D171" s="38"/>
      <c r="E171" s="38"/>
      <c r="F171" s="38"/>
      <c r="G171" s="38"/>
      <c r="H171" s="38"/>
      <c r="I171" s="38"/>
      <c r="J171" s="38"/>
    </row>
    <row r="172" spans="1:10">
      <c r="A172" s="40" t="s">
        <v>103</v>
      </c>
      <c r="B172" s="38"/>
      <c r="C172" s="38"/>
      <c r="D172" s="38"/>
      <c r="E172" s="38"/>
      <c r="F172" s="38"/>
      <c r="G172" s="38"/>
      <c r="H172" s="38"/>
      <c r="I172" s="38"/>
      <c r="J172" s="38"/>
    </row>
    <row r="173" spans="1:10">
      <c r="A173" s="40" t="s">
        <v>104</v>
      </c>
      <c r="B173" s="38"/>
      <c r="C173" s="38"/>
      <c r="D173" s="38"/>
      <c r="E173" s="38"/>
      <c r="F173" s="38"/>
      <c r="G173" s="38"/>
      <c r="H173" s="38"/>
      <c r="I173" s="38"/>
      <c r="J173" s="38"/>
    </row>
    <row r="174" spans="1:10">
      <c r="A174" s="40" t="s">
        <v>105</v>
      </c>
      <c r="B174" s="38"/>
      <c r="C174" s="38"/>
      <c r="D174" s="38"/>
      <c r="E174" s="38"/>
      <c r="F174" s="38"/>
      <c r="G174" s="38"/>
      <c r="H174" s="38"/>
      <c r="I174" s="38"/>
      <c r="J174" s="38"/>
    </row>
    <row r="175" spans="1:10">
      <c r="A175" s="40" t="s">
        <v>106</v>
      </c>
      <c r="B175" s="38"/>
      <c r="C175" s="38"/>
      <c r="D175" s="38"/>
      <c r="E175" s="38"/>
      <c r="F175" s="38"/>
      <c r="G175" s="38"/>
      <c r="H175" s="38"/>
      <c r="I175" s="38"/>
      <c r="J175" s="38"/>
    </row>
    <row r="176" spans="1:10">
      <c r="A176" s="41" t="s">
        <v>137</v>
      </c>
      <c r="B176" s="38"/>
      <c r="C176" s="38"/>
      <c r="D176" s="38"/>
      <c r="E176" s="38"/>
      <c r="F176" s="38"/>
      <c r="G176" s="38"/>
      <c r="H176" s="38"/>
      <c r="I176" s="38"/>
      <c r="J176" s="38"/>
    </row>
    <row r="177" spans="1:10">
      <c r="A177" s="38"/>
      <c r="B177" s="42"/>
      <c r="C177" s="38"/>
      <c r="D177" s="38"/>
      <c r="E177" s="38"/>
      <c r="F177" s="38"/>
      <c r="G177" s="38"/>
      <c r="H177" s="38"/>
      <c r="I177" s="38"/>
      <c r="J177" s="38"/>
    </row>
    <row r="178" spans="1:10">
      <c r="A178" s="38"/>
      <c r="B178" s="38"/>
      <c r="C178" s="38"/>
      <c r="D178" s="38"/>
      <c r="E178" s="38"/>
      <c r="F178" s="38"/>
      <c r="G178" s="38"/>
      <c r="H178" s="38"/>
      <c r="I178" s="38"/>
      <c r="J178" s="38"/>
    </row>
    <row r="179" spans="1:10">
      <c r="A179" s="38"/>
      <c r="B179" s="43"/>
      <c r="C179" s="38"/>
      <c r="D179" s="38"/>
      <c r="E179" s="38"/>
      <c r="F179" s="38"/>
      <c r="G179" s="38"/>
      <c r="H179" s="38"/>
      <c r="I179" s="38"/>
      <c r="J179" s="38"/>
    </row>
    <row r="181" spans="1:10">
      <c r="B181" s="8"/>
    </row>
    <row r="183" spans="1:10">
      <c r="B183" s="8"/>
    </row>
    <row r="185" spans="1:10">
      <c r="B185" s="11"/>
    </row>
    <row r="187" spans="1:10">
      <c r="B187" s="5"/>
    </row>
    <row r="189" spans="1:10" ht="15">
      <c r="B189" s="18"/>
    </row>
    <row r="191" spans="1:10">
      <c r="B191" s="22"/>
    </row>
    <row r="192" spans="1:10">
      <c r="B192" s="8"/>
    </row>
    <row r="194" spans="2:2">
      <c r="B194" s="22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22"/>
    </row>
    <row r="200" spans="2:2">
      <c r="B200" s="8"/>
    </row>
    <row r="201" spans="2:2">
      <c r="B201" s="22"/>
    </row>
    <row r="202" spans="2:2">
      <c r="B202" s="22"/>
    </row>
    <row r="203" spans="2:2">
      <c r="B203" s="22"/>
    </row>
    <row r="204" spans="2:2">
      <c r="B204" s="22"/>
    </row>
    <row r="205" spans="2:2">
      <c r="B205" s="8"/>
    </row>
  </sheetData>
  <mergeCells count="21">
    <mergeCell ref="C20:I20"/>
    <mergeCell ref="H3:K3"/>
    <mergeCell ref="H26:I26"/>
    <mergeCell ref="J26:J27"/>
    <mergeCell ref="H5:K5"/>
    <mergeCell ref="A84:A85"/>
    <mergeCell ref="B84:B85"/>
    <mergeCell ref="C84:C85"/>
    <mergeCell ref="B26:B27"/>
    <mergeCell ref="C26:C27"/>
    <mergeCell ref="J84:J85"/>
    <mergeCell ref="H84:I84"/>
    <mergeCell ref="K84:K85"/>
    <mergeCell ref="C21:I21"/>
    <mergeCell ref="F84:G84"/>
    <mergeCell ref="D84:D85"/>
    <mergeCell ref="E84:E85"/>
    <mergeCell ref="D26:D27"/>
    <mergeCell ref="E26:E27"/>
    <mergeCell ref="K26:K27"/>
    <mergeCell ref="F26:G26"/>
  </mergeCells>
  <pageMargins left="0.70866141732283472" right="0.70866141732283472" top="0.35433070866141736" bottom="0.35433070866141736" header="0.31496062992125984" footer="0.31496062992125984"/>
  <pageSetup paperSize="9" scale="65" fitToHeight="0" orientation="landscape" r:id="rId1"/>
  <rowBreaks count="2" manualBreakCount="2">
    <brk id="76" max="10" man="1"/>
    <brk id="176" max="10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O45"/>
  <sheetViews>
    <sheetView view="pageBreakPreview" zoomScale="60" workbookViewId="0">
      <selection activeCell="EF19" sqref="EF19"/>
    </sheetView>
  </sheetViews>
  <sheetFormatPr defaultColWidth="0.85546875" defaultRowHeight="12.75"/>
  <cols>
    <col min="1" max="22" width="0.85546875" style="106" customWidth="1"/>
    <col min="23" max="23" width="2.42578125" style="106" customWidth="1"/>
    <col min="24" max="24" width="1.7109375" style="106" customWidth="1"/>
    <col min="25" max="39" width="0.85546875" style="106"/>
    <col min="40" max="40" width="4.42578125" style="106" customWidth="1"/>
    <col min="41" max="86" width="0.85546875" style="106"/>
    <col min="87" max="87" width="3.7109375" style="106" bestFit="1" customWidth="1"/>
    <col min="88" max="135" width="0.85546875" style="106"/>
    <col min="136" max="136" width="2" style="106" bestFit="1" customWidth="1"/>
    <col min="137" max="240" width="0.85546875" style="106"/>
    <col min="241" max="262" width="0.85546875" style="106" customWidth="1"/>
    <col min="263" max="263" width="2.42578125" style="106" customWidth="1"/>
    <col min="264" max="264" width="1.7109375" style="106" customWidth="1"/>
    <col min="265" max="496" width="0.85546875" style="106"/>
    <col min="497" max="518" width="0.85546875" style="106" customWidth="1"/>
    <col min="519" max="519" width="2.42578125" style="106" customWidth="1"/>
    <col min="520" max="520" width="1.7109375" style="106" customWidth="1"/>
    <col min="521" max="752" width="0.85546875" style="106"/>
    <col min="753" max="774" width="0.85546875" style="106" customWidth="1"/>
    <col min="775" max="775" width="2.42578125" style="106" customWidth="1"/>
    <col min="776" max="776" width="1.7109375" style="106" customWidth="1"/>
    <col min="777" max="1008" width="0.85546875" style="106"/>
    <col min="1009" max="1030" width="0.85546875" style="106" customWidth="1"/>
    <col min="1031" max="1031" width="2.42578125" style="106" customWidth="1"/>
    <col min="1032" max="1032" width="1.7109375" style="106" customWidth="1"/>
    <col min="1033" max="1264" width="0.85546875" style="106"/>
    <col min="1265" max="1286" width="0.85546875" style="106" customWidth="1"/>
    <col min="1287" max="1287" width="2.42578125" style="106" customWidth="1"/>
    <col min="1288" max="1288" width="1.7109375" style="106" customWidth="1"/>
    <col min="1289" max="1520" width="0.85546875" style="106"/>
    <col min="1521" max="1542" width="0.85546875" style="106" customWidth="1"/>
    <col min="1543" max="1543" width="2.42578125" style="106" customWidth="1"/>
    <col min="1544" max="1544" width="1.7109375" style="106" customWidth="1"/>
    <col min="1545" max="1776" width="0.85546875" style="106"/>
    <col min="1777" max="1798" width="0.85546875" style="106" customWidth="1"/>
    <col min="1799" max="1799" width="2.42578125" style="106" customWidth="1"/>
    <col min="1800" max="1800" width="1.7109375" style="106" customWidth="1"/>
    <col min="1801" max="2032" width="0.85546875" style="106"/>
    <col min="2033" max="2054" width="0.85546875" style="106" customWidth="1"/>
    <col min="2055" max="2055" width="2.42578125" style="106" customWidth="1"/>
    <col min="2056" max="2056" width="1.7109375" style="106" customWidth="1"/>
    <col min="2057" max="2288" width="0.85546875" style="106"/>
    <col min="2289" max="2310" width="0.85546875" style="106" customWidth="1"/>
    <col min="2311" max="2311" width="2.42578125" style="106" customWidth="1"/>
    <col min="2312" max="2312" width="1.7109375" style="106" customWidth="1"/>
    <col min="2313" max="2544" width="0.85546875" style="106"/>
    <col min="2545" max="2566" width="0.85546875" style="106" customWidth="1"/>
    <col min="2567" max="2567" width="2.42578125" style="106" customWidth="1"/>
    <col min="2568" max="2568" width="1.7109375" style="106" customWidth="1"/>
    <col min="2569" max="2800" width="0.85546875" style="106"/>
    <col min="2801" max="2822" width="0.85546875" style="106" customWidth="1"/>
    <col min="2823" max="2823" width="2.42578125" style="106" customWidth="1"/>
    <col min="2824" max="2824" width="1.7109375" style="106" customWidth="1"/>
    <col min="2825" max="3056" width="0.85546875" style="106"/>
    <col min="3057" max="3078" width="0.85546875" style="106" customWidth="1"/>
    <col min="3079" max="3079" width="2.42578125" style="106" customWidth="1"/>
    <col min="3080" max="3080" width="1.7109375" style="106" customWidth="1"/>
    <col min="3081" max="3312" width="0.85546875" style="106"/>
    <col min="3313" max="3334" width="0.85546875" style="106" customWidth="1"/>
    <col min="3335" max="3335" width="2.42578125" style="106" customWidth="1"/>
    <col min="3336" max="3336" width="1.7109375" style="106" customWidth="1"/>
    <col min="3337" max="3568" width="0.85546875" style="106"/>
    <col min="3569" max="3590" width="0.85546875" style="106" customWidth="1"/>
    <col min="3591" max="3591" width="2.42578125" style="106" customWidth="1"/>
    <col min="3592" max="3592" width="1.7109375" style="106" customWidth="1"/>
    <col min="3593" max="3824" width="0.85546875" style="106"/>
    <col min="3825" max="3846" width="0.85546875" style="106" customWidth="1"/>
    <col min="3847" max="3847" width="2.42578125" style="106" customWidth="1"/>
    <col min="3848" max="3848" width="1.7109375" style="106" customWidth="1"/>
    <col min="3849" max="4080" width="0.85546875" style="106"/>
    <col min="4081" max="4102" width="0.85546875" style="106" customWidth="1"/>
    <col min="4103" max="4103" width="2.42578125" style="106" customWidth="1"/>
    <col min="4104" max="4104" width="1.7109375" style="106" customWidth="1"/>
    <col min="4105" max="4336" width="0.85546875" style="106"/>
    <col min="4337" max="4358" width="0.85546875" style="106" customWidth="1"/>
    <col min="4359" max="4359" width="2.42578125" style="106" customWidth="1"/>
    <col min="4360" max="4360" width="1.7109375" style="106" customWidth="1"/>
    <col min="4361" max="4592" width="0.85546875" style="106"/>
    <col min="4593" max="4614" width="0.85546875" style="106" customWidth="1"/>
    <col min="4615" max="4615" width="2.42578125" style="106" customWidth="1"/>
    <col min="4616" max="4616" width="1.7109375" style="106" customWidth="1"/>
    <col min="4617" max="4848" width="0.85546875" style="106"/>
    <col min="4849" max="4870" width="0.85546875" style="106" customWidth="1"/>
    <col min="4871" max="4871" width="2.42578125" style="106" customWidth="1"/>
    <col min="4872" max="4872" width="1.7109375" style="106" customWidth="1"/>
    <col min="4873" max="5104" width="0.85546875" style="106"/>
    <col min="5105" max="5126" width="0.85546875" style="106" customWidth="1"/>
    <col min="5127" max="5127" width="2.42578125" style="106" customWidth="1"/>
    <col min="5128" max="5128" width="1.7109375" style="106" customWidth="1"/>
    <col min="5129" max="5360" width="0.85546875" style="106"/>
    <col min="5361" max="5382" width="0.85546875" style="106" customWidth="1"/>
    <col min="5383" max="5383" width="2.42578125" style="106" customWidth="1"/>
    <col min="5384" max="5384" width="1.7109375" style="106" customWidth="1"/>
    <col min="5385" max="5616" width="0.85546875" style="106"/>
    <col min="5617" max="5638" width="0.85546875" style="106" customWidth="1"/>
    <col min="5639" max="5639" width="2.42578125" style="106" customWidth="1"/>
    <col min="5640" max="5640" width="1.7109375" style="106" customWidth="1"/>
    <col min="5641" max="5872" width="0.85546875" style="106"/>
    <col min="5873" max="5894" width="0.85546875" style="106" customWidth="1"/>
    <col min="5895" max="5895" width="2.42578125" style="106" customWidth="1"/>
    <col min="5896" max="5896" width="1.7109375" style="106" customWidth="1"/>
    <col min="5897" max="6128" width="0.85546875" style="106"/>
    <col min="6129" max="6150" width="0.85546875" style="106" customWidth="1"/>
    <col min="6151" max="6151" width="2.42578125" style="106" customWidth="1"/>
    <col min="6152" max="6152" width="1.7109375" style="106" customWidth="1"/>
    <col min="6153" max="6384" width="0.85546875" style="106"/>
    <col min="6385" max="6406" width="0.85546875" style="106" customWidth="1"/>
    <col min="6407" max="6407" width="2.42578125" style="106" customWidth="1"/>
    <col min="6408" max="6408" width="1.7109375" style="106" customWidth="1"/>
    <col min="6409" max="6640" width="0.85546875" style="106"/>
    <col min="6641" max="6662" width="0.85546875" style="106" customWidth="1"/>
    <col min="6663" max="6663" width="2.42578125" style="106" customWidth="1"/>
    <col min="6664" max="6664" width="1.7109375" style="106" customWidth="1"/>
    <col min="6665" max="6896" width="0.85546875" style="106"/>
    <col min="6897" max="6918" width="0.85546875" style="106" customWidth="1"/>
    <col min="6919" max="6919" width="2.42578125" style="106" customWidth="1"/>
    <col min="6920" max="6920" width="1.7109375" style="106" customWidth="1"/>
    <col min="6921" max="7152" width="0.85546875" style="106"/>
    <col min="7153" max="7174" width="0.85546875" style="106" customWidth="1"/>
    <col min="7175" max="7175" width="2.42578125" style="106" customWidth="1"/>
    <col min="7176" max="7176" width="1.7109375" style="106" customWidth="1"/>
    <col min="7177" max="7408" width="0.85546875" style="106"/>
    <col min="7409" max="7430" width="0.85546875" style="106" customWidth="1"/>
    <col min="7431" max="7431" width="2.42578125" style="106" customWidth="1"/>
    <col min="7432" max="7432" width="1.7109375" style="106" customWidth="1"/>
    <col min="7433" max="7664" width="0.85546875" style="106"/>
    <col min="7665" max="7686" width="0.85546875" style="106" customWidth="1"/>
    <col min="7687" max="7687" width="2.42578125" style="106" customWidth="1"/>
    <col min="7688" max="7688" width="1.7109375" style="106" customWidth="1"/>
    <col min="7689" max="7920" width="0.85546875" style="106"/>
    <col min="7921" max="7942" width="0.85546875" style="106" customWidth="1"/>
    <col min="7943" max="7943" width="2.42578125" style="106" customWidth="1"/>
    <col min="7944" max="7944" width="1.7109375" style="106" customWidth="1"/>
    <col min="7945" max="8176" width="0.85546875" style="106"/>
    <col min="8177" max="8198" width="0.85546875" style="106" customWidth="1"/>
    <col min="8199" max="8199" width="2.42578125" style="106" customWidth="1"/>
    <col min="8200" max="8200" width="1.7109375" style="106" customWidth="1"/>
    <col min="8201" max="8432" width="0.85546875" style="106"/>
    <col min="8433" max="8454" width="0.85546875" style="106" customWidth="1"/>
    <col min="8455" max="8455" width="2.42578125" style="106" customWidth="1"/>
    <col min="8456" max="8456" width="1.7109375" style="106" customWidth="1"/>
    <col min="8457" max="8688" width="0.85546875" style="106"/>
    <col min="8689" max="8710" width="0.85546875" style="106" customWidth="1"/>
    <col min="8711" max="8711" width="2.42578125" style="106" customWidth="1"/>
    <col min="8712" max="8712" width="1.7109375" style="106" customWidth="1"/>
    <col min="8713" max="8944" width="0.85546875" style="106"/>
    <col min="8945" max="8966" width="0.85546875" style="106" customWidth="1"/>
    <col min="8967" max="8967" width="2.42578125" style="106" customWidth="1"/>
    <col min="8968" max="8968" width="1.7109375" style="106" customWidth="1"/>
    <col min="8969" max="9200" width="0.85546875" style="106"/>
    <col min="9201" max="9222" width="0.85546875" style="106" customWidth="1"/>
    <col min="9223" max="9223" width="2.42578125" style="106" customWidth="1"/>
    <col min="9224" max="9224" width="1.7109375" style="106" customWidth="1"/>
    <col min="9225" max="9456" width="0.85546875" style="106"/>
    <col min="9457" max="9478" width="0.85546875" style="106" customWidth="1"/>
    <col min="9479" max="9479" width="2.42578125" style="106" customWidth="1"/>
    <col min="9480" max="9480" width="1.7109375" style="106" customWidth="1"/>
    <col min="9481" max="9712" width="0.85546875" style="106"/>
    <col min="9713" max="9734" width="0.85546875" style="106" customWidth="1"/>
    <col min="9735" max="9735" width="2.42578125" style="106" customWidth="1"/>
    <col min="9736" max="9736" width="1.7109375" style="106" customWidth="1"/>
    <col min="9737" max="9968" width="0.85546875" style="106"/>
    <col min="9969" max="9990" width="0.85546875" style="106" customWidth="1"/>
    <col min="9991" max="9991" width="2.42578125" style="106" customWidth="1"/>
    <col min="9992" max="9992" width="1.7109375" style="106" customWidth="1"/>
    <col min="9993" max="10224" width="0.85546875" style="106"/>
    <col min="10225" max="10246" width="0.85546875" style="106" customWidth="1"/>
    <col min="10247" max="10247" width="2.42578125" style="106" customWidth="1"/>
    <col min="10248" max="10248" width="1.7109375" style="106" customWidth="1"/>
    <col min="10249" max="10480" width="0.85546875" style="106"/>
    <col min="10481" max="10502" width="0.85546875" style="106" customWidth="1"/>
    <col min="10503" max="10503" width="2.42578125" style="106" customWidth="1"/>
    <col min="10504" max="10504" width="1.7109375" style="106" customWidth="1"/>
    <col min="10505" max="10736" width="0.85546875" style="106"/>
    <col min="10737" max="10758" width="0.85546875" style="106" customWidth="1"/>
    <col min="10759" max="10759" width="2.42578125" style="106" customWidth="1"/>
    <col min="10760" max="10760" width="1.7109375" style="106" customWidth="1"/>
    <col min="10761" max="10992" width="0.85546875" style="106"/>
    <col min="10993" max="11014" width="0.85546875" style="106" customWidth="1"/>
    <col min="11015" max="11015" width="2.42578125" style="106" customWidth="1"/>
    <col min="11016" max="11016" width="1.7109375" style="106" customWidth="1"/>
    <col min="11017" max="11248" width="0.85546875" style="106"/>
    <col min="11249" max="11270" width="0.85546875" style="106" customWidth="1"/>
    <col min="11271" max="11271" width="2.42578125" style="106" customWidth="1"/>
    <col min="11272" max="11272" width="1.7109375" style="106" customWidth="1"/>
    <col min="11273" max="11504" width="0.85546875" style="106"/>
    <col min="11505" max="11526" width="0.85546875" style="106" customWidth="1"/>
    <col min="11527" max="11527" width="2.42578125" style="106" customWidth="1"/>
    <col min="11528" max="11528" width="1.7109375" style="106" customWidth="1"/>
    <col min="11529" max="11760" width="0.85546875" style="106"/>
    <col min="11761" max="11782" width="0.85546875" style="106" customWidth="1"/>
    <col min="11783" max="11783" width="2.42578125" style="106" customWidth="1"/>
    <col min="11784" max="11784" width="1.7109375" style="106" customWidth="1"/>
    <col min="11785" max="12016" width="0.85546875" style="106"/>
    <col min="12017" max="12038" width="0.85546875" style="106" customWidth="1"/>
    <col min="12039" max="12039" width="2.42578125" style="106" customWidth="1"/>
    <col min="12040" max="12040" width="1.7109375" style="106" customWidth="1"/>
    <col min="12041" max="12272" width="0.85546875" style="106"/>
    <col min="12273" max="12294" width="0.85546875" style="106" customWidth="1"/>
    <col min="12295" max="12295" width="2.42578125" style="106" customWidth="1"/>
    <col min="12296" max="12296" width="1.7109375" style="106" customWidth="1"/>
    <col min="12297" max="12528" width="0.85546875" style="106"/>
    <col min="12529" max="12550" width="0.85546875" style="106" customWidth="1"/>
    <col min="12551" max="12551" width="2.42578125" style="106" customWidth="1"/>
    <col min="12552" max="12552" width="1.7109375" style="106" customWidth="1"/>
    <col min="12553" max="12784" width="0.85546875" style="106"/>
    <col min="12785" max="12806" width="0.85546875" style="106" customWidth="1"/>
    <col min="12807" max="12807" width="2.42578125" style="106" customWidth="1"/>
    <col min="12808" max="12808" width="1.7109375" style="106" customWidth="1"/>
    <col min="12809" max="13040" width="0.85546875" style="106"/>
    <col min="13041" max="13062" width="0.85546875" style="106" customWidth="1"/>
    <col min="13063" max="13063" width="2.42578125" style="106" customWidth="1"/>
    <col min="13064" max="13064" width="1.7109375" style="106" customWidth="1"/>
    <col min="13065" max="13296" width="0.85546875" style="106"/>
    <col min="13297" max="13318" width="0.85546875" style="106" customWidth="1"/>
    <col min="13319" max="13319" width="2.42578125" style="106" customWidth="1"/>
    <col min="13320" max="13320" width="1.7109375" style="106" customWidth="1"/>
    <col min="13321" max="13552" width="0.85546875" style="106"/>
    <col min="13553" max="13574" width="0.85546875" style="106" customWidth="1"/>
    <col min="13575" max="13575" width="2.42578125" style="106" customWidth="1"/>
    <col min="13576" max="13576" width="1.7109375" style="106" customWidth="1"/>
    <col min="13577" max="13808" width="0.85546875" style="106"/>
    <col min="13809" max="13830" width="0.85546875" style="106" customWidth="1"/>
    <col min="13831" max="13831" width="2.42578125" style="106" customWidth="1"/>
    <col min="13832" max="13832" width="1.7109375" style="106" customWidth="1"/>
    <col min="13833" max="14064" width="0.85546875" style="106"/>
    <col min="14065" max="14086" width="0.85546875" style="106" customWidth="1"/>
    <col min="14087" max="14087" width="2.42578125" style="106" customWidth="1"/>
    <col min="14088" max="14088" width="1.7109375" style="106" customWidth="1"/>
    <col min="14089" max="14320" width="0.85546875" style="106"/>
    <col min="14321" max="14342" width="0.85546875" style="106" customWidth="1"/>
    <col min="14343" max="14343" width="2.42578125" style="106" customWidth="1"/>
    <col min="14344" max="14344" width="1.7109375" style="106" customWidth="1"/>
    <col min="14345" max="14576" width="0.85546875" style="106"/>
    <col min="14577" max="14598" width="0.85546875" style="106" customWidth="1"/>
    <col min="14599" max="14599" width="2.42578125" style="106" customWidth="1"/>
    <col min="14600" max="14600" width="1.7109375" style="106" customWidth="1"/>
    <col min="14601" max="14832" width="0.85546875" style="106"/>
    <col min="14833" max="14854" width="0.85546875" style="106" customWidth="1"/>
    <col min="14855" max="14855" width="2.42578125" style="106" customWidth="1"/>
    <col min="14856" max="14856" width="1.7109375" style="106" customWidth="1"/>
    <col min="14857" max="15088" width="0.85546875" style="106"/>
    <col min="15089" max="15110" width="0.85546875" style="106" customWidth="1"/>
    <col min="15111" max="15111" width="2.42578125" style="106" customWidth="1"/>
    <col min="15112" max="15112" width="1.7109375" style="106" customWidth="1"/>
    <col min="15113" max="15344" width="0.85546875" style="106"/>
    <col min="15345" max="15366" width="0.85546875" style="106" customWidth="1"/>
    <col min="15367" max="15367" width="2.42578125" style="106" customWidth="1"/>
    <col min="15368" max="15368" width="1.7109375" style="106" customWidth="1"/>
    <col min="15369" max="15600" width="0.85546875" style="106"/>
    <col min="15601" max="15622" width="0.85546875" style="106" customWidth="1"/>
    <col min="15623" max="15623" width="2.42578125" style="106" customWidth="1"/>
    <col min="15624" max="15624" width="1.7109375" style="106" customWidth="1"/>
    <col min="15625" max="15856" width="0.85546875" style="106"/>
    <col min="15857" max="15878" width="0.85546875" style="106" customWidth="1"/>
    <col min="15879" max="15879" width="2.42578125" style="106" customWidth="1"/>
    <col min="15880" max="15880" width="1.7109375" style="106" customWidth="1"/>
    <col min="15881" max="16112" width="0.85546875" style="106"/>
    <col min="16113" max="16134" width="0.85546875" style="106" customWidth="1"/>
    <col min="16135" max="16135" width="2.42578125" style="106" customWidth="1"/>
    <col min="16136" max="16136" width="1.7109375" style="106" customWidth="1"/>
    <col min="16137" max="16384" width="0.85546875" style="106"/>
  </cols>
  <sheetData>
    <row r="1" spans="1:146" ht="20.25" customHeight="1"/>
    <row r="2" spans="1:146" ht="22.5" customHeight="1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CI2" s="303" t="s">
        <v>490</v>
      </c>
      <c r="CJ2" s="303"/>
      <c r="CK2" s="303"/>
      <c r="CL2" s="303"/>
      <c r="CM2" s="303"/>
      <c r="CN2" s="303"/>
      <c r="CO2" s="303"/>
      <c r="CP2" s="303"/>
      <c r="CQ2" s="303"/>
      <c r="CR2" s="303"/>
      <c r="CS2" s="303"/>
      <c r="CT2" s="303"/>
      <c r="CU2" s="303"/>
      <c r="CV2" s="303"/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  <c r="DQ2" s="303"/>
      <c r="DR2" s="303"/>
      <c r="DS2" s="303"/>
      <c r="DT2" s="303"/>
      <c r="DU2" s="303"/>
      <c r="DV2" s="303"/>
      <c r="DW2" s="303"/>
      <c r="DX2" s="303"/>
      <c r="DY2" s="303"/>
      <c r="DZ2" s="303"/>
      <c r="EA2" s="303"/>
      <c r="EB2" s="303"/>
      <c r="EC2" s="303"/>
      <c r="ED2" s="303"/>
      <c r="EE2" s="303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</row>
    <row r="3" spans="1:146" s="108" customFormat="1" ht="15.75">
      <c r="A3" s="134" t="s">
        <v>434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8"/>
    </row>
    <row r="4" spans="1:146" ht="12.75" customHeight="1">
      <c r="O4" s="304" t="str">
        <f>план!C21</f>
        <v>муниципальное бюджетное учреждение дополнительного образования "Детская школа искуств № 28"</v>
      </c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304"/>
      <c r="AO4" s="304"/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4"/>
      <c r="BJ4" s="304"/>
      <c r="BK4" s="304"/>
      <c r="BL4" s="304"/>
      <c r="BM4" s="304"/>
      <c r="BN4" s="304"/>
      <c r="BO4" s="304"/>
      <c r="BP4" s="304"/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304"/>
      <c r="CB4" s="304"/>
      <c r="CC4" s="304"/>
      <c r="CD4" s="304"/>
      <c r="CE4" s="304"/>
      <c r="CF4" s="304"/>
      <c r="CG4" s="304"/>
      <c r="CH4" s="304"/>
      <c r="CI4" s="304"/>
      <c r="CJ4" s="304"/>
      <c r="CK4" s="304"/>
      <c r="CL4" s="304"/>
      <c r="CM4" s="304"/>
      <c r="CN4" s="304"/>
      <c r="CO4" s="304"/>
      <c r="CP4" s="304"/>
      <c r="CQ4" s="304"/>
      <c r="CR4" s="304"/>
      <c r="CS4" s="304"/>
      <c r="CT4" s="304"/>
      <c r="CU4" s="304"/>
      <c r="CV4" s="304"/>
      <c r="CW4" s="304"/>
      <c r="CX4" s="304"/>
      <c r="CY4" s="304"/>
      <c r="CZ4" s="304"/>
      <c r="DA4" s="304"/>
      <c r="DB4" s="304"/>
      <c r="DC4" s="304"/>
      <c r="DD4" s="304"/>
      <c r="DE4" s="304"/>
      <c r="DF4" s="304"/>
      <c r="DG4" s="304"/>
      <c r="DH4" s="304"/>
      <c r="DI4" s="304"/>
      <c r="DJ4" s="304"/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6"/>
    </row>
    <row r="5" spans="1:146" s="108" customFormat="1" ht="15.7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8"/>
    </row>
    <row r="6" spans="1:146" s="142" customFormat="1" ht="15">
      <c r="A6" s="244" t="s">
        <v>327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0"/>
      <c r="DE6" s="280"/>
      <c r="DF6" s="280"/>
      <c r="DG6" s="280"/>
      <c r="DH6" s="280"/>
      <c r="DI6" s="280"/>
      <c r="DJ6" s="280"/>
      <c r="DK6" s="280"/>
      <c r="DL6" s="280"/>
      <c r="DM6" s="280"/>
      <c r="DN6" s="280"/>
      <c r="DO6" s="280"/>
      <c r="DP6" s="280"/>
      <c r="DQ6" s="280"/>
      <c r="DR6" s="280"/>
      <c r="DS6" s="280"/>
      <c r="DT6" s="280"/>
      <c r="DU6" s="280"/>
      <c r="DV6" s="280"/>
      <c r="DW6" s="280"/>
      <c r="DX6" s="280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</row>
    <row r="7" spans="1:146" s="142" customFormat="1" ht="19.5" customHeight="1">
      <c r="A7" s="305" t="s">
        <v>491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</row>
    <row r="8" spans="1:146" s="142" customFormat="1" ht="15">
      <c r="A8" s="143" t="s">
        <v>494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4"/>
      <c r="Y8" s="144"/>
      <c r="Z8" s="144"/>
      <c r="AA8" s="144"/>
      <c r="AB8" s="144"/>
      <c r="AC8" s="144"/>
      <c r="AD8" s="144"/>
      <c r="AE8" s="301" t="s">
        <v>495</v>
      </c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</row>
    <row r="9" spans="1:146" s="109" customFormat="1" ht="10.5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</row>
    <row r="10" spans="1:146" s="141" customFormat="1" ht="45" customHeight="1">
      <c r="A10" s="291" t="s">
        <v>329</v>
      </c>
      <c r="B10" s="292"/>
      <c r="C10" s="292"/>
      <c r="D10" s="292"/>
      <c r="E10" s="292"/>
      <c r="F10" s="293"/>
      <c r="G10" s="291" t="s">
        <v>492</v>
      </c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3"/>
      <c r="AE10" s="291" t="s">
        <v>493</v>
      </c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3"/>
      <c r="BD10" s="291" t="s">
        <v>426</v>
      </c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3"/>
      <c r="BT10" s="294" t="s">
        <v>341</v>
      </c>
      <c r="BU10" s="295"/>
      <c r="BV10" s="295"/>
      <c r="BW10" s="295"/>
      <c r="BX10" s="295"/>
      <c r="BY10" s="295"/>
      <c r="BZ10" s="295"/>
      <c r="CA10" s="295"/>
      <c r="CB10" s="295"/>
      <c r="CC10" s="295"/>
      <c r="CD10" s="295"/>
      <c r="CE10" s="295"/>
      <c r="CF10" s="295"/>
      <c r="CG10" s="295"/>
      <c r="CH10" s="295"/>
      <c r="CI10" s="295"/>
      <c r="CJ10" s="295"/>
      <c r="CK10" s="295"/>
      <c r="CL10" s="295"/>
      <c r="CM10" s="295"/>
      <c r="CN10" s="295"/>
      <c r="CO10" s="295"/>
      <c r="CP10" s="295"/>
      <c r="CQ10" s="295"/>
      <c r="CR10" s="295"/>
      <c r="CS10" s="295"/>
      <c r="CT10" s="295"/>
      <c r="CU10" s="295"/>
      <c r="CV10" s="295"/>
      <c r="CW10" s="295"/>
      <c r="CX10" s="295"/>
      <c r="CY10" s="295"/>
      <c r="CZ10" s="295"/>
      <c r="DA10" s="296"/>
    </row>
    <row r="11" spans="1:146" s="114" customFormat="1">
      <c r="A11" s="297">
        <v>1</v>
      </c>
      <c r="B11" s="297"/>
      <c r="C11" s="297"/>
      <c r="D11" s="297"/>
      <c r="E11" s="297"/>
      <c r="F11" s="297"/>
      <c r="G11" s="297">
        <v>2</v>
      </c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>
        <v>3</v>
      </c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>
        <v>4</v>
      </c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8">
        <v>5</v>
      </c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300"/>
    </row>
    <row r="12" spans="1:146" s="115" customFormat="1" ht="15" customHeight="1">
      <c r="A12" s="281"/>
      <c r="B12" s="281"/>
      <c r="C12" s="281"/>
      <c r="D12" s="281"/>
      <c r="E12" s="281"/>
      <c r="F12" s="281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4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6"/>
    </row>
    <row r="13" spans="1:146" s="115" customFormat="1" ht="15" customHeight="1">
      <c r="A13" s="281"/>
      <c r="B13" s="281"/>
      <c r="C13" s="281"/>
      <c r="D13" s="281"/>
      <c r="E13" s="281"/>
      <c r="F13" s="281"/>
      <c r="G13" s="287" t="s">
        <v>336</v>
      </c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8"/>
      <c r="AE13" s="283" t="s">
        <v>293</v>
      </c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 t="s">
        <v>293</v>
      </c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4">
        <f>SUM(BT12)</f>
        <v>0</v>
      </c>
      <c r="BU13" s="289"/>
      <c r="BV13" s="289"/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89"/>
      <c r="CL13" s="28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90"/>
    </row>
    <row r="14" spans="1:146" s="115" customFormat="1" ht="15" customHeight="1">
      <c r="A14" s="117"/>
      <c r="B14" s="117"/>
      <c r="C14" s="117"/>
      <c r="D14" s="117"/>
      <c r="E14" s="117"/>
      <c r="F14" s="117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33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</row>
    <row r="15" spans="1:146" s="142" customFormat="1" ht="15">
      <c r="A15" s="143" t="s">
        <v>494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4"/>
      <c r="Y15" s="144"/>
      <c r="Z15" s="144"/>
      <c r="AA15" s="144"/>
      <c r="AB15" s="144"/>
      <c r="AC15" s="144"/>
      <c r="AD15" s="144"/>
      <c r="AE15" s="301" t="s">
        <v>496</v>
      </c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1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</row>
    <row r="16" spans="1:146" s="109" customFormat="1" ht="10.5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</row>
    <row r="17" spans="1:145" s="141" customFormat="1" ht="45" customHeight="1">
      <c r="A17" s="291" t="s">
        <v>329</v>
      </c>
      <c r="B17" s="292"/>
      <c r="C17" s="292"/>
      <c r="D17" s="292"/>
      <c r="E17" s="292"/>
      <c r="F17" s="293"/>
      <c r="G17" s="291" t="s">
        <v>492</v>
      </c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3"/>
      <c r="AE17" s="291" t="s">
        <v>493</v>
      </c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3"/>
      <c r="BD17" s="291" t="s">
        <v>426</v>
      </c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3"/>
      <c r="BT17" s="294" t="s">
        <v>341</v>
      </c>
      <c r="BU17" s="295"/>
      <c r="BV17" s="295"/>
      <c r="BW17" s="295"/>
      <c r="BX17" s="295"/>
      <c r="BY17" s="295"/>
      <c r="BZ17" s="295"/>
      <c r="CA17" s="295"/>
      <c r="CB17" s="295"/>
      <c r="CC17" s="295"/>
      <c r="CD17" s="295"/>
      <c r="CE17" s="295"/>
      <c r="CF17" s="295"/>
      <c r="CG17" s="295"/>
      <c r="CH17" s="295"/>
      <c r="CI17" s="295"/>
      <c r="CJ17" s="295"/>
      <c r="CK17" s="295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6"/>
    </row>
    <row r="18" spans="1:145" s="114" customFormat="1">
      <c r="A18" s="297">
        <v>1</v>
      </c>
      <c r="B18" s="297"/>
      <c r="C18" s="297"/>
      <c r="D18" s="297"/>
      <c r="E18" s="297"/>
      <c r="F18" s="297"/>
      <c r="G18" s="297">
        <v>2</v>
      </c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>
        <v>3</v>
      </c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>
        <v>4</v>
      </c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8">
        <v>5</v>
      </c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300"/>
    </row>
    <row r="19" spans="1:145" s="115" customFormat="1" ht="15" customHeight="1">
      <c r="A19" s="281"/>
      <c r="B19" s="281"/>
      <c r="C19" s="281"/>
      <c r="D19" s="281"/>
      <c r="E19" s="281"/>
      <c r="F19" s="281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4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6"/>
    </row>
    <row r="20" spans="1:145" s="115" customFormat="1" ht="15" customHeight="1">
      <c r="A20" s="281"/>
      <c r="B20" s="281"/>
      <c r="C20" s="281"/>
      <c r="D20" s="281"/>
      <c r="E20" s="281"/>
      <c r="F20" s="281"/>
      <c r="G20" s="287" t="s">
        <v>336</v>
      </c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8"/>
      <c r="AE20" s="283" t="s">
        <v>293</v>
      </c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 t="s">
        <v>293</v>
      </c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4">
        <f>SUM(BT19)</f>
        <v>0</v>
      </c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90"/>
    </row>
    <row r="21" spans="1:145" s="115" customFormat="1" ht="15" customHeight="1">
      <c r="A21" s="117"/>
      <c r="B21" s="117"/>
      <c r="C21" s="117"/>
      <c r="D21" s="117"/>
      <c r="E21" s="117"/>
      <c r="F21" s="117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33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</row>
    <row r="22" spans="1:145" s="109" customFormat="1" ht="15">
      <c r="A22" s="223" t="s">
        <v>433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</row>
    <row r="23" spans="1:145" ht="6" customHeight="1"/>
    <row r="24" spans="1:145" s="110" customFormat="1" ht="15">
      <c r="A24" s="110" t="s">
        <v>326</v>
      </c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</row>
    <row r="25" spans="1:145" s="110" customFormat="1" ht="24" customHeight="1"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</row>
    <row r="26" spans="1:145" s="110" customFormat="1" ht="15">
      <c r="A26" s="244" t="s">
        <v>327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  <c r="CG26" s="280"/>
      <c r="CH26" s="280"/>
      <c r="CI26" s="280"/>
      <c r="CJ26" s="280"/>
      <c r="CK26" s="280"/>
      <c r="CL26" s="280"/>
      <c r="CM26" s="280"/>
      <c r="CN26" s="280"/>
      <c r="CO26" s="280"/>
      <c r="CP26" s="280"/>
      <c r="CQ26" s="280"/>
      <c r="CR26" s="280"/>
      <c r="CS26" s="280"/>
      <c r="CT26" s="280"/>
      <c r="CU26" s="280"/>
      <c r="CV26" s="280"/>
      <c r="CW26" s="280"/>
      <c r="CX26" s="280"/>
      <c r="CY26" s="280"/>
      <c r="CZ26" s="280"/>
      <c r="DA26" s="280"/>
      <c r="DB26" s="280"/>
      <c r="DC26" s="280"/>
      <c r="DD26" s="280"/>
      <c r="DE26" s="280"/>
      <c r="DF26" s="280"/>
      <c r="DG26" s="280"/>
      <c r="DH26" s="280"/>
      <c r="DI26" s="280"/>
      <c r="DJ26" s="280"/>
      <c r="DK26" s="280"/>
      <c r="DL26" s="280"/>
      <c r="DM26" s="280"/>
      <c r="DN26" s="280"/>
      <c r="DO26" s="280"/>
      <c r="DP26" s="280"/>
      <c r="DQ26" s="280"/>
      <c r="DR26" s="280"/>
      <c r="DS26" s="280"/>
      <c r="DT26" s="280"/>
      <c r="DU26" s="280"/>
      <c r="DV26" s="280"/>
      <c r="DW26" s="280"/>
      <c r="DX26" s="280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</row>
    <row r="27" spans="1:145" ht="9.75" customHeight="1"/>
    <row r="28" spans="1:145" s="109" customFormat="1" ht="15">
      <c r="A28" s="223" t="s">
        <v>328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V28" s="223"/>
      <c r="DW28" s="223"/>
      <c r="DX28" s="223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</row>
    <row r="29" spans="1:145" ht="10.5" customHeight="1"/>
    <row r="30" spans="1:145" s="113" customFormat="1" ht="13.5" customHeight="1">
      <c r="A30" s="201" t="s">
        <v>329</v>
      </c>
      <c r="B30" s="202"/>
      <c r="C30" s="202"/>
      <c r="D30" s="202"/>
      <c r="E30" s="202"/>
      <c r="F30" s="203"/>
      <c r="G30" s="201" t="s">
        <v>330</v>
      </c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3"/>
      <c r="Y30" s="201" t="s">
        <v>497</v>
      </c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3"/>
      <c r="AO30" s="234" t="s">
        <v>430</v>
      </c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6"/>
      <c r="CR30" s="201" t="s">
        <v>331</v>
      </c>
      <c r="CS30" s="202"/>
      <c r="CT30" s="202"/>
      <c r="CU30" s="202"/>
      <c r="CV30" s="202"/>
      <c r="CW30" s="202"/>
      <c r="CX30" s="202"/>
      <c r="CY30" s="202"/>
      <c r="CZ30" s="202"/>
      <c r="DA30" s="202"/>
      <c r="DB30" s="202"/>
      <c r="DC30" s="202"/>
      <c r="DD30" s="202"/>
      <c r="DE30" s="202"/>
      <c r="DF30" s="202"/>
      <c r="DG30" s="203"/>
      <c r="DH30" s="201" t="s">
        <v>431</v>
      </c>
      <c r="DI30" s="202"/>
      <c r="DJ30" s="202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2"/>
      <c r="DV30" s="202"/>
      <c r="DW30" s="202"/>
      <c r="DX30" s="203"/>
      <c r="DY30" s="201" t="s">
        <v>432</v>
      </c>
      <c r="DZ30" s="202"/>
      <c r="EA30" s="202"/>
      <c r="EB30" s="202"/>
      <c r="EC30" s="202"/>
      <c r="ED30" s="202"/>
      <c r="EE30" s="202"/>
      <c r="EF30" s="202"/>
      <c r="EG30" s="202"/>
      <c r="EH30" s="202"/>
      <c r="EI30" s="202"/>
      <c r="EJ30" s="202"/>
      <c r="EK30" s="202"/>
      <c r="EL30" s="202"/>
      <c r="EM30" s="202"/>
      <c r="EN30" s="202"/>
      <c r="EO30" s="203"/>
    </row>
    <row r="31" spans="1:145" s="113" customFormat="1" ht="13.5" customHeight="1">
      <c r="A31" s="273"/>
      <c r="B31" s="274"/>
      <c r="C31" s="274"/>
      <c r="D31" s="274"/>
      <c r="E31" s="274"/>
      <c r="F31" s="275"/>
      <c r="G31" s="273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5"/>
      <c r="Y31" s="273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5"/>
      <c r="AO31" s="234" t="s">
        <v>332</v>
      </c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6"/>
      <c r="CR31" s="273"/>
      <c r="CS31" s="274"/>
      <c r="CT31" s="274"/>
      <c r="CU31" s="274"/>
      <c r="CV31" s="274"/>
      <c r="CW31" s="274"/>
      <c r="CX31" s="274"/>
      <c r="CY31" s="274"/>
      <c r="CZ31" s="274"/>
      <c r="DA31" s="274"/>
      <c r="DB31" s="274"/>
      <c r="DC31" s="274"/>
      <c r="DD31" s="274"/>
      <c r="DE31" s="274"/>
      <c r="DF31" s="274"/>
      <c r="DG31" s="275"/>
      <c r="DH31" s="273"/>
      <c r="DI31" s="274"/>
      <c r="DJ31" s="274"/>
      <c r="DK31" s="274"/>
      <c r="DL31" s="274"/>
      <c r="DM31" s="274"/>
      <c r="DN31" s="274"/>
      <c r="DO31" s="274"/>
      <c r="DP31" s="274"/>
      <c r="DQ31" s="274"/>
      <c r="DR31" s="274"/>
      <c r="DS31" s="274"/>
      <c r="DT31" s="274"/>
      <c r="DU31" s="274"/>
      <c r="DV31" s="274"/>
      <c r="DW31" s="274"/>
      <c r="DX31" s="275"/>
      <c r="DY31" s="273"/>
      <c r="DZ31" s="274"/>
      <c r="EA31" s="274"/>
      <c r="EB31" s="274"/>
      <c r="EC31" s="274"/>
      <c r="ED31" s="274"/>
      <c r="EE31" s="274"/>
      <c r="EF31" s="274"/>
      <c r="EG31" s="274"/>
      <c r="EH31" s="274"/>
      <c r="EI31" s="274"/>
      <c r="EJ31" s="274"/>
      <c r="EK31" s="274"/>
      <c r="EL31" s="274"/>
      <c r="EM31" s="274"/>
      <c r="EN31" s="274"/>
      <c r="EO31" s="275"/>
    </row>
    <row r="32" spans="1:145" s="113" customFormat="1" ht="39.75" customHeight="1">
      <c r="A32" s="276"/>
      <c r="B32" s="277"/>
      <c r="C32" s="277"/>
      <c r="D32" s="277"/>
      <c r="E32" s="277"/>
      <c r="F32" s="278"/>
      <c r="G32" s="276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8"/>
      <c r="Y32" s="276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8"/>
      <c r="AO32" s="279" t="s">
        <v>333</v>
      </c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 t="s">
        <v>334</v>
      </c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 t="s">
        <v>335</v>
      </c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6"/>
      <c r="CS32" s="277"/>
      <c r="CT32" s="277"/>
      <c r="CU32" s="277"/>
      <c r="CV32" s="277"/>
      <c r="CW32" s="277"/>
      <c r="CX32" s="277"/>
      <c r="CY32" s="277"/>
      <c r="CZ32" s="277"/>
      <c r="DA32" s="277"/>
      <c r="DB32" s="277"/>
      <c r="DC32" s="277"/>
      <c r="DD32" s="277"/>
      <c r="DE32" s="277"/>
      <c r="DF32" s="277"/>
      <c r="DG32" s="278"/>
      <c r="DH32" s="276"/>
      <c r="DI32" s="277"/>
      <c r="DJ32" s="277"/>
      <c r="DK32" s="277"/>
      <c r="DL32" s="277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8"/>
      <c r="DY32" s="276"/>
      <c r="DZ32" s="277"/>
      <c r="EA32" s="277"/>
      <c r="EB32" s="277"/>
      <c r="EC32" s="277"/>
      <c r="ED32" s="277"/>
      <c r="EE32" s="277"/>
      <c r="EF32" s="277"/>
      <c r="EG32" s="277"/>
      <c r="EH32" s="277"/>
      <c r="EI32" s="277"/>
      <c r="EJ32" s="277"/>
      <c r="EK32" s="277"/>
      <c r="EL32" s="277"/>
      <c r="EM32" s="277"/>
      <c r="EN32" s="277"/>
      <c r="EO32" s="278"/>
    </row>
    <row r="33" spans="1:171" s="114" customFormat="1">
      <c r="A33" s="204">
        <v>1</v>
      </c>
      <c r="B33" s="204"/>
      <c r="C33" s="204"/>
      <c r="D33" s="204"/>
      <c r="E33" s="204"/>
      <c r="F33" s="204"/>
      <c r="G33" s="204">
        <v>2</v>
      </c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>
        <v>3</v>
      </c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>
        <v>4</v>
      </c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>
        <v>5</v>
      </c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  <c r="BZ33" s="204">
        <v>6</v>
      </c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04"/>
      <c r="CO33" s="204"/>
      <c r="CP33" s="204"/>
      <c r="CQ33" s="204"/>
      <c r="CR33" s="204">
        <v>7</v>
      </c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4"/>
      <c r="DF33" s="204"/>
      <c r="DG33" s="204"/>
      <c r="DH33" s="204">
        <v>8</v>
      </c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4"/>
      <c r="DV33" s="204"/>
      <c r="DW33" s="204"/>
      <c r="DX33" s="204"/>
      <c r="DY33" s="204">
        <v>9</v>
      </c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4"/>
      <c r="EL33" s="204"/>
      <c r="EM33" s="204"/>
      <c r="EN33" s="204"/>
      <c r="EO33" s="204"/>
    </row>
    <row r="34" spans="1:171" s="115" customFormat="1" ht="15" customHeight="1">
      <c r="A34" s="192"/>
      <c r="B34" s="192"/>
      <c r="C34" s="192"/>
      <c r="D34" s="192"/>
      <c r="E34" s="192"/>
      <c r="F34" s="192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197"/>
      <c r="DC34" s="197"/>
      <c r="DD34" s="197"/>
      <c r="DE34" s="197"/>
      <c r="DF34" s="197"/>
      <c r="DG34" s="197"/>
      <c r="DH34" s="197">
        <f>(SUM(AO34:DG34)*Y34)*12</f>
        <v>0</v>
      </c>
      <c r="DI34" s="197"/>
      <c r="DJ34" s="197"/>
      <c r="DK34" s="197"/>
      <c r="DL34" s="197"/>
      <c r="DM34" s="197"/>
      <c r="DN34" s="197"/>
      <c r="DO34" s="197"/>
      <c r="DP34" s="197"/>
      <c r="DQ34" s="197"/>
      <c r="DR34" s="197"/>
      <c r="DS34" s="197"/>
      <c r="DT34" s="197"/>
      <c r="DU34" s="197"/>
      <c r="DV34" s="197"/>
      <c r="DW34" s="197"/>
      <c r="DX34" s="197"/>
      <c r="DY34" s="197">
        <f>DH34/12</f>
        <v>0</v>
      </c>
      <c r="DZ34" s="197"/>
      <c r="EA34" s="197"/>
      <c r="EB34" s="197"/>
      <c r="EC34" s="197"/>
      <c r="ED34" s="197"/>
      <c r="EE34" s="197"/>
      <c r="EF34" s="197"/>
      <c r="EG34" s="197"/>
      <c r="EH34" s="197"/>
      <c r="EI34" s="197"/>
      <c r="EJ34" s="197"/>
      <c r="EK34" s="197"/>
      <c r="EL34" s="197"/>
      <c r="EM34" s="197"/>
      <c r="EN34" s="197"/>
      <c r="EO34" s="197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</row>
    <row r="35" spans="1:171" s="115" customFormat="1" ht="23.25" customHeight="1">
      <c r="A35" s="192"/>
      <c r="B35" s="192"/>
      <c r="C35" s="192"/>
      <c r="D35" s="192"/>
      <c r="E35" s="192"/>
      <c r="F35" s="192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>
        <f>(SUM(AO35:DG35)*Y35)*12</f>
        <v>0</v>
      </c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>
        <f t="shared" ref="DY35:DY43" si="0">DH35/12</f>
        <v>0</v>
      </c>
      <c r="DZ35" s="197"/>
      <c r="EA35" s="197"/>
      <c r="EB35" s="197"/>
      <c r="EC35" s="197"/>
      <c r="ED35" s="197"/>
      <c r="EE35" s="197"/>
      <c r="EF35" s="197"/>
      <c r="EG35" s="197"/>
      <c r="EH35" s="197"/>
      <c r="EI35" s="197"/>
      <c r="EJ35" s="197"/>
      <c r="EK35" s="197"/>
      <c r="EL35" s="197"/>
      <c r="EM35" s="197"/>
      <c r="EN35" s="197"/>
      <c r="EO35" s="197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</row>
    <row r="36" spans="1:171" s="115" customFormat="1" ht="23.25" customHeight="1">
      <c r="A36" s="192"/>
      <c r="B36" s="192"/>
      <c r="C36" s="192"/>
      <c r="D36" s="192"/>
      <c r="E36" s="192"/>
      <c r="F36" s="192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197"/>
      <c r="DC36" s="197"/>
      <c r="DD36" s="197"/>
      <c r="DE36" s="197"/>
      <c r="DF36" s="197"/>
      <c r="DG36" s="197"/>
      <c r="DH36" s="197">
        <f t="shared" ref="DH36:DH42" si="1">(SUM(AO36:DG36)*Y36)*12</f>
        <v>0</v>
      </c>
      <c r="DI36" s="197"/>
      <c r="DJ36" s="197"/>
      <c r="DK36" s="197"/>
      <c r="DL36" s="197"/>
      <c r="DM36" s="197"/>
      <c r="DN36" s="197"/>
      <c r="DO36" s="197"/>
      <c r="DP36" s="197"/>
      <c r="DQ36" s="197"/>
      <c r="DR36" s="197"/>
      <c r="DS36" s="197"/>
      <c r="DT36" s="197"/>
      <c r="DU36" s="197"/>
      <c r="DV36" s="197"/>
      <c r="DW36" s="197"/>
      <c r="DX36" s="197"/>
      <c r="DY36" s="197">
        <f t="shared" si="0"/>
        <v>0</v>
      </c>
      <c r="DZ36" s="197"/>
      <c r="EA36" s="197"/>
      <c r="EB36" s="197"/>
      <c r="EC36" s="197"/>
      <c r="ED36" s="197"/>
      <c r="EE36" s="197"/>
      <c r="EF36" s="197"/>
      <c r="EG36" s="197"/>
      <c r="EH36" s="197"/>
      <c r="EI36" s="197"/>
      <c r="EJ36" s="197"/>
      <c r="EK36" s="197"/>
      <c r="EL36" s="197"/>
      <c r="EM36" s="197"/>
      <c r="EN36" s="197"/>
      <c r="EO36" s="197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</row>
    <row r="37" spans="1:171" s="115" customFormat="1" ht="23.25" customHeight="1">
      <c r="A37" s="192"/>
      <c r="B37" s="192"/>
      <c r="C37" s="192"/>
      <c r="D37" s="192"/>
      <c r="E37" s="192"/>
      <c r="F37" s="192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7"/>
      <c r="BH37" s="197"/>
      <c r="BI37" s="197"/>
      <c r="BJ37" s="197"/>
      <c r="BK37" s="197"/>
      <c r="BL37" s="197"/>
      <c r="BM37" s="197"/>
      <c r="BN37" s="197"/>
      <c r="BO37" s="197"/>
      <c r="BP37" s="197"/>
      <c r="BQ37" s="197"/>
      <c r="BR37" s="197"/>
      <c r="BS37" s="197"/>
      <c r="BT37" s="197"/>
      <c r="BU37" s="197"/>
      <c r="BV37" s="197"/>
      <c r="BW37" s="197"/>
      <c r="BX37" s="197"/>
      <c r="BY37" s="197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197"/>
      <c r="DC37" s="197"/>
      <c r="DD37" s="197"/>
      <c r="DE37" s="197"/>
      <c r="DF37" s="197"/>
      <c r="DG37" s="197"/>
      <c r="DH37" s="197">
        <f t="shared" si="1"/>
        <v>0</v>
      </c>
      <c r="DI37" s="197"/>
      <c r="DJ37" s="197"/>
      <c r="DK37" s="197"/>
      <c r="DL37" s="197"/>
      <c r="DM37" s="197"/>
      <c r="DN37" s="197"/>
      <c r="DO37" s="197"/>
      <c r="DP37" s="197"/>
      <c r="DQ37" s="197"/>
      <c r="DR37" s="197"/>
      <c r="DS37" s="197"/>
      <c r="DT37" s="197"/>
      <c r="DU37" s="197"/>
      <c r="DV37" s="197"/>
      <c r="DW37" s="197"/>
      <c r="DX37" s="197"/>
      <c r="DY37" s="197">
        <f t="shared" si="0"/>
        <v>0</v>
      </c>
      <c r="DZ37" s="197"/>
      <c r="EA37" s="197"/>
      <c r="EB37" s="197"/>
      <c r="EC37" s="197"/>
      <c r="ED37" s="197"/>
      <c r="EE37" s="197"/>
      <c r="EF37" s="197"/>
      <c r="EG37" s="197"/>
      <c r="EH37" s="197"/>
      <c r="EI37" s="197"/>
      <c r="EJ37" s="197"/>
      <c r="EK37" s="197"/>
      <c r="EL37" s="197"/>
      <c r="EM37" s="197"/>
      <c r="EN37" s="197"/>
      <c r="EO37" s="197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</row>
    <row r="38" spans="1:171" s="115" customFormat="1" ht="23.25" customHeight="1">
      <c r="A38" s="192"/>
      <c r="B38" s="192"/>
      <c r="C38" s="192"/>
      <c r="D38" s="192"/>
      <c r="E38" s="192"/>
      <c r="F38" s="192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7"/>
      <c r="BH38" s="197"/>
      <c r="BI38" s="197"/>
      <c r="BJ38" s="197"/>
      <c r="BK38" s="197"/>
      <c r="BL38" s="197"/>
      <c r="BM38" s="197"/>
      <c r="BN38" s="197"/>
      <c r="BO38" s="197"/>
      <c r="BP38" s="197"/>
      <c r="BQ38" s="197"/>
      <c r="BR38" s="197"/>
      <c r="BS38" s="197"/>
      <c r="BT38" s="197"/>
      <c r="BU38" s="197"/>
      <c r="BV38" s="197"/>
      <c r="BW38" s="197"/>
      <c r="BX38" s="197"/>
      <c r="BY38" s="197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7"/>
      <c r="CS38" s="197"/>
      <c r="CT38" s="197"/>
      <c r="CU38" s="197"/>
      <c r="CV38" s="197"/>
      <c r="CW38" s="197"/>
      <c r="CX38" s="197"/>
      <c r="CY38" s="197"/>
      <c r="CZ38" s="197"/>
      <c r="DA38" s="197"/>
      <c r="DB38" s="197"/>
      <c r="DC38" s="197"/>
      <c r="DD38" s="197"/>
      <c r="DE38" s="197"/>
      <c r="DF38" s="197"/>
      <c r="DG38" s="197"/>
      <c r="DH38" s="197">
        <f t="shared" si="1"/>
        <v>0</v>
      </c>
      <c r="DI38" s="197"/>
      <c r="DJ38" s="197"/>
      <c r="DK38" s="197"/>
      <c r="DL38" s="197"/>
      <c r="DM38" s="197"/>
      <c r="DN38" s="197"/>
      <c r="DO38" s="197"/>
      <c r="DP38" s="197"/>
      <c r="DQ38" s="197"/>
      <c r="DR38" s="197"/>
      <c r="DS38" s="197"/>
      <c r="DT38" s="197"/>
      <c r="DU38" s="197"/>
      <c r="DV38" s="197"/>
      <c r="DW38" s="197"/>
      <c r="DX38" s="197"/>
      <c r="DY38" s="197">
        <f t="shared" si="0"/>
        <v>0</v>
      </c>
      <c r="DZ38" s="197"/>
      <c r="EA38" s="197"/>
      <c r="EB38" s="197"/>
      <c r="EC38" s="197"/>
      <c r="ED38" s="197"/>
      <c r="EE38" s="197"/>
      <c r="EF38" s="197"/>
      <c r="EG38" s="197"/>
      <c r="EH38" s="197"/>
      <c r="EI38" s="197"/>
      <c r="EJ38" s="197"/>
      <c r="EK38" s="197"/>
      <c r="EL38" s="197"/>
      <c r="EM38" s="197"/>
      <c r="EN38" s="197"/>
      <c r="EO38" s="197"/>
      <c r="EQ38" s="129"/>
      <c r="ER38" s="129"/>
      <c r="ES38" s="129"/>
      <c r="ET38" s="129"/>
      <c r="EU38" s="129"/>
      <c r="EV38" s="129"/>
      <c r="EW38" s="129"/>
      <c r="EX38" s="129"/>
      <c r="EY38" s="129"/>
      <c r="EZ38" s="129"/>
      <c r="FA38" s="129"/>
      <c r="FB38" s="129"/>
    </row>
    <row r="39" spans="1:171" s="115" customFormat="1" ht="23.25" customHeight="1">
      <c r="A39" s="192"/>
      <c r="B39" s="192"/>
      <c r="C39" s="192"/>
      <c r="D39" s="192"/>
      <c r="E39" s="192"/>
      <c r="F39" s="192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7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197"/>
      <c r="DD39" s="197"/>
      <c r="DE39" s="197"/>
      <c r="DF39" s="197"/>
      <c r="DG39" s="197"/>
      <c r="DH39" s="197">
        <f t="shared" si="1"/>
        <v>0</v>
      </c>
      <c r="DI39" s="197"/>
      <c r="DJ39" s="197"/>
      <c r="DK39" s="197"/>
      <c r="DL39" s="197"/>
      <c r="DM39" s="197"/>
      <c r="DN39" s="197"/>
      <c r="DO39" s="197"/>
      <c r="DP39" s="197"/>
      <c r="DQ39" s="197"/>
      <c r="DR39" s="197"/>
      <c r="DS39" s="197"/>
      <c r="DT39" s="197"/>
      <c r="DU39" s="197"/>
      <c r="DV39" s="197"/>
      <c r="DW39" s="197"/>
      <c r="DX39" s="197"/>
      <c r="DY39" s="197">
        <f t="shared" si="0"/>
        <v>0</v>
      </c>
      <c r="DZ39" s="197"/>
      <c r="EA39" s="197"/>
      <c r="EB39" s="197"/>
      <c r="EC39" s="197"/>
      <c r="ED39" s="197"/>
      <c r="EE39" s="197"/>
      <c r="EF39" s="197"/>
      <c r="EG39" s="197"/>
      <c r="EH39" s="197"/>
      <c r="EI39" s="197"/>
      <c r="EJ39" s="197"/>
      <c r="EK39" s="197"/>
      <c r="EL39" s="197"/>
      <c r="EM39" s="197"/>
      <c r="EN39" s="197"/>
      <c r="EO39" s="197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/>
      <c r="FB39" s="129"/>
    </row>
    <row r="40" spans="1:171" s="115" customFormat="1" ht="23.25" customHeight="1">
      <c r="A40" s="192"/>
      <c r="B40" s="192"/>
      <c r="C40" s="192"/>
      <c r="D40" s="192"/>
      <c r="E40" s="192"/>
      <c r="F40" s="192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7"/>
      <c r="CS40" s="197"/>
      <c r="CT40" s="197"/>
      <c r="CU40" s="197"/>
      <c r="CV40" s="197"/>
      <c r="CW40" s="197"/>
      <c r="CX40" s="197"/>
      <c r="CY40" s="197"/>
      <c r="CZ40" s="197"/>
      <c r="DA40" s="197"/>
      <c r="DB40" s="197"/>
      <c r="DC40" s="197"/>
      <c r="DD40" s="197"/>
      <c r="DE40" s="197"/>
      <c r="DF40" s="197"/>
      <c r="DG40" s="197"/>
      <c r="DH40" s="197">
        <f t="shared" si="1"/>
        <v>0</v>
      </c>
      <c r="DI40" s="197"/>
      <c r="DJ40" s="197"/>
      <c r="DK40" s="197"/>
      <c r="DL40" s="197"/>
      <c r="DM40" s="197"/>
      <c r="DN40" s="197"/>
      <c r="DO40" s="197"/>
      <c r="DP40" s="197"/>
      <c r="DQ40" s="197"/>
      <c r="DR40" s="197"/>
      <c r="DS40" s="197"/>
      <c r="DT40" s="197"/>
      <c r="DU40" s="197"/>
      <c r="DV40" s="197"/>
      <c r="DW40" s="197"/>
      <c r="DX40" s="197"/>
      <c r="DY40" s="197">
        <f t="shared" si="0"/>
        <v>0</v>
      </c>
      <c r="DZ40" s="197"/>
      <c r="EA40" s="197"/>
      <c r="EB40" s="197"/>
      <c r="EC40" s="197"/>
      <c r="ED40" s="197"/>
      <c r="EE40" s="197"/>
      <c r="EF40" s="197"/>
      <c r="EG40" s="197"/>
      <c r="EH40" s="197"/>
      <c r="EI40" s="197"/>
      <c r="EJ40" s="197"/>
      <c r="EK40" s="197"/>
      <c r="EL40" s="197"/>
      <c r="EM40" s="197"/>
      <c r="EN40" s="197"/>
      <c r="EO40" s="197"/>
      <c r="EQ40" s="129"/>
      <c r="ER40" s="129"/>
      <c r="ES40" s="129"/>
      <c r="ET40" s="129"/>
      <c r="EU40" s="129"/>
      <c r="EV40" s="129"/>
      <c r="EW40" s="129"/>
      <c r="EX40" s="129"/>
      <c r="EY40" s="129"/>
      <c r="EZ40" s="129"/>
      <c r="FA40" s="129"/>
      <c r="FB40" s="129"/>
    </row>
    <row r="41" spans="1:171" s="115" customFormat="1" ht="23.25" customHeight="1">
      <c r="A41" s="192"/>
      <c r="B41" s="192"/>
      <c r="C41" s="192"/>
      <c r="D41" s="192"/>
      <c r="E41" s="192"/>
      <c r="F41" s="192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7"/>
      <c r="BW41" s="197"/>
      <c r="BX41" s="197"/>
      <c r="BY41" s="197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7"/>
      <c r="CS41" s="197"/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197"/>
      <c r="DE41" s="197"/>
      <c r="DF41" s="197"/>
      <c r="DG41" s="197"/>
      <c r="DH41" s="197">
        <f t="shared" si="1"/>
        <v>0</v>
      </c>
      <c r="DI41" s="197"/>
      <c r="DJ41" s="197"/>
      <c r="DK41" s="197"/>
      <c r="DL41" s="197"/>
      <c r="DM41" s="197"/>
      <c r="DN41" s="197"/>
      <c r="DO41" s="197"/>
      <c r="DP41" s="197"/>
      <c r="DQ41" s="197"/>
      <c r="DR41" s="197"/>
      <c r="DS41" s="197"/>
      <c r="DT41" s="197"/>
      <c r="DU41" s="197"/>
      <c r="DV41" s="197"/>
      <c r="DW41" s="197"/>
      <c r="DX41" s="197"/>
      <c r="DY41" s="197">
        <f t="shared" si="0"/>
        <v>0</v>
      </c>
      <c r="DZ41" s="197"/>
      <c r="EA41" s="197"/>
      <c r="EB41" s="197"/>
      <c r="EC41" s="197"/>
      <c r="ED41" s="197"/>
      <c r="EE41" s="197"/>
      <c r="EF41" s="197"/>
      <c r="EG41" s="197"/>
      <c r="EH41" s="197"/>
      <c r="EI41" s="197"/>
      <c r="EJ41" s="197"/>
      <c r="EK41" s="197"/>
      <c r="EL41" s="197"/>
      <c r="EM41" s="197"/>
      <c r="EN41" s="197"/>
      <c r="EO41" s="197"/>
      <c r="EQ41" s="129"/>
      <c r="ER41" s="129"/>
      <c r="ES41" s="129"/>
      <c r="ET41" s="129"/>
      <c r="EU41" s="129"/>
      <c r="EV41" s="129"/>
      <c r="EW41" s="129"/>
      <c r="EX41" s="129"/>
      <c r="EY41" s="129"/>
      <c r="EZ41" s="129"/>
      <c r="FA41" s="129"/>
      <c r="FB41" s="129"/>
    </row>
    <row r="42" spans="1:171" s="115" customFormat="1" ht="23.25" customHeight="1">
      <c r="A42" s="192"/>
      <c r="B42" s="192"/>
      <c r="C42" s="192"/>
      <c r="D42" s="192"/>
      <c r="E42" s="192"/>
      <c r="F42" s="192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198"/>
      <c r="AP42" s="198"/>
      <c r="AQ42" s="198"/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7"/>
      <c r="BH42" s="197"/>
      <c r="BI42" s="197"/>
      <c r="BJ42" s="197"/>
      <c r="BK42" s="197"/>
      <c r="BL42" s="197"/>
      <c r="BM42" s="197"/>
      <c r="BN42" s="197"/>
      <c r="BO42" s="197"/>
      <c r="BP42" s="197"/>
      <c r="BQ42" s="197"/>
      <c r="BR42" s="197"/>
      <c r="BS42" s="197"/>
      <c r="BT42" s="197"/>
      <c r="BU42" s="197"/>
      <c r="BV42" s="197"/>
      <c r="BW42" s="197"/>
      <c r="BX42" s="197"/>
      <c r="BY42" s="197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7"/>
      <c r="CS42" s="197"/>
      <c r="CT42" s="197"/>
      <c r="CU42" s="197"/>
      <c r="CV42" s="197"/>
      <c r="CW42" s="197"/>
      <c r="CX42" s="197"/>
      <c r="CY42" s="197"/>
      <c r="CZ42" s="197"/>
      <c r="DA42" s="197"/>
      <c r="DB42" s="197"/>
      <c r="DC42" s="197"/>
      <c r="DD42" s="197"/>
      <c r="DE42" s="197"/>
      <c r="DF42" s="197"/>
      <c r="DG42" s="197"/>
      <c r="DH42" s="197">
        <f t="shared" si="1"/>
        <v>0</v>
      </c>
      <c r="DI42" s="197"/>
      <c r="DJ42" s="197"/>
      <c r="DK42" s="197"/>
      <c r="DL42" s="197"/>
      <c r="DM42" s="197"/>
      <c r="DN42" s="197"/>
      <c r="DO42" s="197"/>
      <c r="DP42" s="197"/>
      <c r="DQ42" s="197"/>
      <c r="DR42" s="197"/>
      <c r="DS42" s="197"/>
      <c r="DT42" s="197"/>
      <c r="DU42" s="197"/>
      <c r="DV42" s="197"/>
      <c r="DW42" s="197"/>
      <c r="DX42" s="197"/>
      <c r="DY42" s="197">
        <f t="shared" si="0"/>
        <v>0</v>
      </c>
      <c r="DZ42" s="197"/>
      <c r="EA42" s="197"/>
      <c r="EB42" s="197"/>
      <c r="EC42" s="197"/>
      <c r="ED42" s="197"/>
      <c r="EE42" s="197"/>
      <c r="EF42" s="197"/>
      <c r="EG42" s="197"/>
      <c r="EH42" s="197"/>
      <c r="EI42" s="197"/>
      <c r="EJ42" s="197"/>
      <c r="EK42" s="197"/>
      <c r="EL42" s="197"/>
      <c r="EM42" s="197"/>
      <c r="EN42" s="197"/>
      <c r="EO42" s="197"/>
      <c r="EQ42" s="129"/>
      <c r="ER42" s="129"/>
      <c r="ES42" s="129"/>
      <c r="ET42" s="129"/>
      <c r="EU42" s="129"/>
      <c r="EV42" s="129"/>
      <c r="EW42" s="129"/>
      <c r="EX42" s="129"/>
      <c r="EY42" s="129"/>
      <c r="EZ42" s="129"/>
      <c r="FA42" s="129"/>
      <c r="FB42" s="129"/>
    </row>
    <row r="43" spans="1:171" s="115" customFormat="1" ht="24.75" customHeight="1">
      <c r="A43" s="192"/>
      <c r="B43" s="192"/>
      <c r="C43" s="192"/>
      <c r="D43" s="192"/>
      <c r="E43" s="192"/>
      <c r="F43" s="192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>
        <f>(SUM(AO43:DG43)*Y43)*12</f>
        <v>0</v>
      </c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  <c r="DU43" s="197"/>
      <c r="DV43" s="197"/>
      <c r="DW43" s="197"/>
      <c r="DX43" s="197"/>
      <c r="DY43" s="197">
        <f t="shared" si="0"/>
        <v>0</v>
      </c>
      <c r="DZ43" s="197"/>
      <c r="EA43" s="197"/>
      <c r="EB43" s="197"/>
      <c r="EC43" s="197"/>
      <c r="ED43" s="197"/>
      <c r="EE43" s="197"/>
      <c r="EF43" s="197"/>
      <c r="EG43" s="197"/>
      <c r="EH43" s="197"/>
      <c r="EI43" s="197"/>
      <c r="EJ43" s="197"/>
      <c r="EK43" s="197"/>
      <c r="EL43" s="197"/>
      <c r="EM43" s="197"/>
      <c r="EN43" s="197"/>
      <c r="EO43" s="197"/>
      <c r="EQ43" s="129"/>
      <c r="ER43" s="129"/>
      <c r="ES43" s="129"/>
      <c r="ET43" s="129"/>
      <c r="EU43" s="129"/>
      <c r="EV43" s="129"/>
      <c r="EW43" s="129"/>
      <c r="EX43" s="129"/>
      <c r="EY43" s="129"/>
      <c r="EZ43" s="129"/>
      <c r="FA43" s="129"/>
      <c r="FB43" s="129"/>
    </row>
    <row r="44" spans="1:171" s="115" customFormat="1" ht="15" customHeight="1">
      <c r="A44" s="233" t="s">
        <v>336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2"/>
      <c r="Y44" s="271">
        <f>SUM(Y34:AN43)</f>
        <v>0</v>
      </c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1"/>
      <c r="AO44" s="197">
        <f>SUM(AO34:BF43)</f>
        <v>0</v>
      </c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197"/>
      <c r="BF44" s="197"/>
      <c r="BG44" s="197">
        <f>SUM(BG34:BY43)</f>
        <v>0</v>
      </c>
      <c r="BH44" s="197"/>
      <c r="BI44" s="197"/>
      <c r="BJ44" s="197"/>
      <c r="BK44" s="197"/>
      <c r="BL44" s="197"/>
      <c r="BM44" s="197"/>
      <c r="BN44" s="197"/>
      <c r="BO44" s="197"/>
      <c r="BP44" s="197"/>
      <c r="BQ44" s="197"/>
      <c r="BR44" s="197"/>
      <c r="BS44" s="197"/>
      <c r="BT44" s="197"/>
      <c r="BU44" s="197"/>
      <c r="BV44" s="197"/>
      <c r="BW44" s="197"/>
      <c r="BX44" s="197"/>
      <c r="BY44" s="197"/>
      <c r="BZ44" s="197">
        <f>SUM(BZ34:CQ43)</f>
        <v>0</v>
      </c>
      <c r="CA44" s="197"/>
      <c r="CB44" s="197"/>
      <c r="CC44" s="197"/>
      <c r="CD44" s="197"/>
      <c r="CE44" s="197"/>
      <c r="CF44" s="197"/>
      <c r="CG44" s="197"/>
      <c r="CH44" s="197"/>
      <c r="CI44" s="197"/>
      <c r="CJ44" s="197"/>
      <c r="CK44" s="197"/>
      <c r="CL44" s="197"/>
      <c r="CM44" s="197"/>
      <c r="CN44" s="197"/>
      <c r="CO44" s="197"/>
      <c r="CP44" s="197"/>
      <c r="CQ44" s="197"/>
      <c r="CR44" s="197">
        <f>SUM(CR34:DG43)</f>
        <v>0</v>
      </c>
      <c r="CS44" s="197"/>
      <c r="CT44" s="197"/>
      <c r="CU44" s="197"/>
      <c r="CV44" s="197"/>
      <c r="CW44" s="197"/>
      <c r="CX44" s="197"/>
      <c r="CY44" s="197"/>
      <c r="CZ44" s="197"/>
      <c r="DA44" s="197"/>
      <c r="DB44" s="197"/>
      <c r="DC44" s="197"/>
      <c r="DD44" s="197"/>
      <c r="DE44" s="197"/>
      <c r="DF44" s="197"/>
      <c r="DG44" s="197"/>
      <c r="DH44" s="197">
        <f>SUM(DH34:DX43)</f>
        <v>0</v>
      </c>
      <c r="DI44" s="197"/>
      <c r="DJ44" s="197"/>
      <c r="DK44" s="197"/>
      <c r="DL44" s="197"/>
      <c r="DM44" s="197"/>
      <c r="DN44" s="197"/>
      <c r="DO44" s="197"/>
      <c r="DP44" s="197"/>
      <c r="DQ44" s="197"/>
      <c r="DR44" s="197"/>
      <c r="DS44" s="197"/>
      <c r="DT44" s="197"/>
      <c r="DU44" s="197"/>
      <c r="DV44" s="197"/>
      <c r="DW44" s="197"/>
      <c r="DX44" s="197"/>
      <c r="DY44" s="197">
        <f>SUM(DY34:EO43)</f>
        <v>0</v>
      </c>
      <c r="DZ44" s="197"/>
      <c r="EA44" s="197"/>
      <c r="EB44" s="197"/>
      <c r="EC44" s="197"/>
      <c r="ED44" s="197"/>
      <c r="EE44" s="197"/>
      <c r="EF44" s="197"/>
      <c r="EG44" s="197"/>
      <c r="EH44" s="197"/>
      <c r="EI44" s="197"/>
      <c r="EJ44" s="197"/>
      <c r="EK44" s="197"/>
      <c r="EL44" s="197"/>
      <c r="EM44" s="197"/>
      <c r="EN44" s="197"/>
      <c r="EO44" s="197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</row>
    <row r="45" spans="1:171" s="115" customFormat="1" ht="1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</row>
  </sheetData>
  <mergeCells count="171">
    <mergeCell ref="DY42:EO42"/>
    <mergeCell ref="A43:F43"/>
    <mergeCell ref="G43:X43"/>
    <mergeCell ref="Y43:AN43"/>
    <mergeCell ref="AO43:BF43"/>
    <mergeCell ref="BG43:BY43"/>
    <mergeCell ref="BZ43:CQ43"/>
    <mergeCell ref="CR43:DG43"/>
    <mergeCell ref="A42:F42"/>
    <mergeCell ref="G42:X42"/>
    <mergeCell ref="Y42:AN42"/>
    <mergeCell ref="DH43:DX43"/>
    <mergeCell ref="DY43:EO43"/>
    <mergeCell ref="A44:X44"/>
    <mergeCell ref="Y44:AN44"/>
    <mergeCell ref="AO44:BF44"/>
    <mergeCell ref="BG44:BY44"/>
    <mergeCell ref="BZ44:CQ44"/>
    <mergeCell ref="CR44:DG44"/>
    <mergeCell ref="DH44:DX44"/>
    <mergeCell ref="DY44:EO44"/>
    <mergeCell ref="DY40:EO40"/>
    <mergeCell ref="A41:F41"/>
    <mergeCell ref="G41:X41"/>
    <mergeCell ref="Y41:AN41"/>
    <mergeCell ref="AO41:BF41"/>
    <mergeCell ref="BG41:BY41"/>
    <mergeCell ref="BZ41:CQ41"/>
    <mergeCell ref="CR41:DG41"/>
    <mergeCell ref="DH41:DX41"/>
    <mergeCell ref="DY41:EO41"/>
    <mergeCell ref="A40:F40"/>
    <mergeCell ref="G40:X40"/>
    <mergeCell ref="Y40:AN40"/>
    <mergeCell ref="AO40:BF40"/>
    <mergeCell ref="BG40:BY40"/>
    <mergeCell ref="BZ40:CQ40"/>
    <mergeCell ref="CR40:DG40"/>
    <mergeCell ref="DH40:DX40"/>
    <mergeCell ref="AO42:BF42"/>
    <mergeCell ref="BG42:BY42"/>
    <mergeCell ref="BZ42:CQ42"/>
    <mergeCell ref="CR42:DG42"/>
    <mergeCell ref="DH42:DX42"/>
    <mergeCell ref="CR38:DG38"/>
    <mergeCell ref="DH38:DX38"/>
    <mergeCell ref="DY38:EO38"/>
    <mergeCell ref="A39:F39"/>
    <mergeCell ref="G39:X39"/>
    <mergeCell ref="Y39:AN39"/>
    <mergeCell ref="AO39:BF39"/>
    <mergeCell ref="BG39:BY39"/>
    <mergeCell ref="BZ39:CQ39"/>
    <mergeCell ref="CR39:DG39"/>
    <mergeCell ref="A38:F38"/>
    <mergeCell ref="G38:X38"/>
    <mergeCell ref="Y38:AN38"/>
    <mergeCell ref="AO38:BF38"/>
    <mergeCell ref="BG38:BY38"/>
    <mergeCell ref="BZ38:CQ38"/>
    <mergeCell ref="DH39:DX39"/>
    <mergeCell ref="DY39:EO39"/>
    <mergeCell ref="A37:F37"/>
    <mergeCell ref="G37:X37"/>
    <mergeCell ref="Y37:AN37"/>
    <mergeCell ref="AO37:BF37"/>
    <mergeCell ref="BG37:BY37"/>
    <mergeCell ref="BZ37:CQ37"/>
    <mergeCell ref="CR37:DG37"/>
    <mergeCell ref="DH37:DX37"/>
    <mergeCell ref="DY37:EO37"/>
    <mergeCell ref="A36:F36"/>
    <mergeCell ref="G36:X36"/>
    <mergeCell ref="Y36:AN36"/>
    <mergeCell ref="AO36:BF36"/>
    <mergeCell ref="BG36:BY36"/>
    <mergeCell ref="BZ36:CQ36"/>
    <mergeCell ref="CR36:DG36"/>
    <mergeCell ref="DH36:DX36"/>
    <mergeCell ref="DY36:EO36"/>
    <mergeCell ref="A35:F35"/>
    <mergeCell ref="G35:X35"/>
    <mergeCell ref="Y35:AN35"/>
    <mergeCell ref="AO35:BF35"/>
    <mergeCell ref="BG35:BY35"/>
    <mergeCell ref="BZ35:CQ35"/>
    <mergeCell ref="CR35:DG35"/>
    <mergeCell ref="DH35:DX35"/>
    <mergeCell ref="DY35:EO35"/>
    <mergeCell ref="A34:F34"/>
    <mergeCell ref="G34:X34"/>
    <mergeCell ref="Y34:AN34"/>
    <mergeCell ref="AO34:BF34"/>
    <mergeCell ref="BG34:BY34"/>
    <mergeCell ref="BZ34:CQ34"/>
    <mergeCell ref="CR34:DG34"/>
    <mergeCell ref="DH34:DX34"/>
    <mergeCell ref="DY34:EO34"/>
    <mergeCell ref="A33:F33"/>
    <mergeCell ref="G33:X33"/>
    <mergeCell ref="Y33:AN33"/>
    <mergeCell ref="AO33:BF33"/>
    <mergeCell ref="BG33:BY33"/>
    <mergeCell ref="BZ33:CQ33"/>
    <mergeCell ref="CR33:DG33"/>
    <mergeCell ref="DH33:DX33"/>
    <mergeCell ref="DY33:EO33"/>
    <mergeCell ref="A28:DX28"/>
    <mergeCell ref="A30:F32"/>
    <mergeCell ref="G30:X32"/>
    <mergeCell ref="Y30:AN32"/>
    <mergeCell ref="AO30:CQ30"/>
    <mergeCell ref="CR30:DG32"/>
    <mergeCell ref="DH30:DX32"/>
    <mergeCell ref="A2:W2"/>
    <mergeCell ref="A22:DX22"/>
    <mergeCell ref="X24:DX24"/>
    <mergeCell ref="A26:AN26"/>
    <mergeCell ref="AO26:DX26"/>
    <mergeCell ref="CI2:EE2"/>
    <mergeCell ref="DY30:EO32"/>
    <mergeCell ref="AO31:CQ31"/>
    <mergeCell ref="AO32:BF32"/>
    <mergeCell ref="BG32:BY32"/>
    <mergeCell ref="BZ32:CQ32"/>
    <mergeCell ref="A7:DA7"/>
    <mergeCell ref="AE8:AZ8"/>
    <mergeCell ref="A10:F10"/>
    <mergeCell ref="G10:AD10"/>
    <mergeCell ref="AE10:BC10"/>
    <mergeCell ref="A17:F17"/>
    <mergeCell ref="G17:AD17"/>
    <mergeCell ref="AE17:BC17"/>
    <mergeCell ref="BD17:BS17"/>
    <mergeCell ref="BT17:DA17"/>
    <mergeCell ref="BD10:BS10"/>
    <mergeCell ref="BT10:DA10"/>
    <mergeCell ref="A11:F11"/>
    <mergeCell ref="G11:AD11"/>
    <mergeCell ref="AE11:BC11"/>
    <mergeCell ref="BD11:BS11"/>
    <mergeCell ref="BT11:DA11"/>
    <mergeCell ref="A12:F12"/>
    <mergeCell ref="G12:AD12"/>
    <mergeCell ref="AE12:BC12"/>
    <mergeCell ref="BD12:BS12"/>
    <mergeCell ref="BT12:DA12"/>
    <mergeCell ref="A20:F20"/>
    <mergeCell ref="G20:AD20"/>
    <mergeCell ref="AE20:BC20"/>
    <mergeCell ref="BD20:BS20"/>
    <mergeCell ref="BT20:DA20"/>
    <mergeCell ref="O4:DU4"/>
    <mergeCell ref="A6:AN6"/>
    <mergeCell ref="AO6:DX6"/>
    <mergeCell ref="A18:F18"/>
    <mergeCell ref="G18:AD18"/>
    <mergeCell ref="AE18:BC18"/>
    <mergeCell ref="BD18:BS18"/>
    <mergeCell ref="BT18:DA18"/>
    <mergeCell ref="A19:F19"/>
    <mergeCell ref="G19:AD19"/>
    <mergeCell ref="AE19:BC19"/>
    <mergeCell ref="BD19:BS19"/>
    <mergeCell ref="BT19:DA19"/>
    <mergeCell ref="A13:F13"/>
    <mergeCell ref="G13:AD13"/>
    <mergeCell ref="AE13:BC13"/>
    <mergeCell ref="BD13:BS13"/>
    <mergeCell ref="BT13:DA13"/>
    <mergeCell ref="AE15:AZ15"/>
  </mergeCells>
  <pageMargins left="0.59055118110236227" right="0.51181102362204722" top="0.78740157480314965" bottom="0.39370078740157483" header="0.19685039370078741" footer="0.19685039370078741"/>
  <pageSetup paperSize="9" scale="98" orientation="landscape" r:id="rId1"/>
  <headerFooter alignWithMargins="0"/>
  <rowBreaks count="1" manualBreakCount="1">
    <brk id="20" max="144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EO273"/>
  <sheetViews>
    <sheetView topLeftCell="A13" workbookViewId="0">
      <selection activeCell="H261" sqref="H261:BC268"/>
    </sheetView>
  </sheetViews>
  <sheetFormatPr defaultColWidth="0.85546875" defaultRowHeight="12.75"/>
  <cols>
    <col min="1" max="22" width="0.85546875" style="106" customWidth="1"/>
    <col min="23" max="23" width="2.42578125" style="106" customWidth="1"/>
    <col min="24" max="24" width="1.7109375" style="106" customWidth="1"/>
    <col min="25" max="39" width="0.85546875" style="106"/>
    <col min="40" max="40" width="4.42578125" style="106" customWidth="1"/>
    <col min="41" max="240" width="0.85546875" style="106"/>
    <col min="241" max="262" width="0.85546875" style="106" customWidth="1"/>
    <col min="263" max="263" width="2.42578125" style="106" customWidth="1"/>
    <col min="264" max="264" width="1.7109375" style="106" customWidth="1"/>
    <col min="265" max="496" width="0.85546875" style="106"/>
    <col min="497" max="518" width="0.85546875" style="106" customWidth="1"/>
    <col min="519" max="519" width="2.42578125" style="106" customWidth="1"/>
    <col min="520" max="520" width="1.7109375" style="106" customWidth="1"/>
    <col min="521" max="752" width="0.85546875" style="106"/>
    <col min="753" max="774" width="0.85546875" style="106" customWidth="1"/>
    <col min="775" max="775" width="2.42578125" style="106" customWidth="1"/>
    <col min="776" max="776" width="1.7109375" style="106" customWidth="1"/>
    <col min="777" max="1008" width="0.85546875" style="106"/>
    <col min="1009" max="1030" width="0.85546875" style="106" customWidth="1"/>
    <col min="1031" max="1031" width="2.42578125" style="106" customWidth="1"/>
    <col min="1032" max="1032" width="1.7109375" style="106" customWidth="1"/>
    <col min="1033" max="1264" width="0.85546875" style="106"/>
    <col min="1265" max="1286" width="0.85546875" style="106" customWidth="1"/>
    <col min="1287" max="1287" width="2.42578125" style="106" customWidth="1"/>
    <col min="1288" max="1288" width="1.7109375" style="106" customWidth="1"/>
    <col min="1289" max="1520" width="0.85546875" style="106"/>
    <col min="1521" max="1542" width="0.85546875" style="106" customWidth="1"/>
    <col min="1543" max="1543" width="2.42578125" style="106" customWidth="1"/>
    <col min="1544" max="1544" width="1.7109375" style="106" customWidth="1"/>
    <col min="1545" max="1776" width="0.85546875" style="106"/>
    <col min="1777" max="1798" width="0.85546875" style="106" customWidth="1"/>
    <col min="1799" max="1799" width="2.42578125" style="106" customWidth="1"/>
    <col min="1800" max="1800" width="1.7109375" style="106" customWidth="1"/>
    <col min="1801" max="2032" width="0.85546875" style="106"/>
    <col min="2033" max="2054" width="0.85546875" style="106" customWidth="1"/>
    <col min="2055" max="2055" width="2.42578125" style="106" customWidth="1"/>
    <col min="2056" max="2056" width="1.7109375" style="106" customWidth="1"/>
    <col min="2057" max="2288" width="0.85546875" style="106"/>
    <col min="2289" max="2310" width="0.85546875" style="106" customWidth="1"/>
    <col min="2311" max="2311" width="2.42578125" style="106" customWidth="1"/>
    <col min="2312" max="2312" width="1.7109375" style="106" customWidth="1"/>
    <col min="2313" max="2544" width="0.85546875" style="106"/>
    <col min="2545" max="2566" width="0.85546875" style="106" customWidth="1"/>
    <col min="2567" max="2567" width="2.42578125" style="106" customWidth="1"/>
    <col min="2568" max="2568" width="1.7109375" style="106" customWidth="1"/>
    <col min="2569" max="2800" width="0.85546875" style="106"/>
    <col min="2801" max="2822" width="0.85546875" style="106" customWidth="1"/>
    <col min="2823" max="2823" width="2.42578125" style="106" customWidth="1"/>
    <col min="2824" max="2824" width="1.7109375" style="106" customWidth="1"/>
    <col min="2825" max="3056" width="0.85546875" style="106"/>
    <col min="3057" max="3078" width="0.85546875" style="106" customWidth="1"/>
    <col min="3079" max="3079" width="2.42578125" style="106" customWidth="1"/>
    <col min="3080" max="3080" width="1.7109375" style="106" customWidth="1"/>
    <col min="3081" max="3312" width="0.85546875" style="106"/>
    <col min="3313" max="3334" width="0.85546875" style="106" customWidth="1"/>
    <col min="3335" max="3335" width="2.42578125" style="106" customWidth="1"/>
    <col min="3336" max="3336" width="1.7109375" style="106" customWidth="1"/>
    <col min="3337" max="3568" width="0.85546875" style="106"/>
    <col min="3569" max="3590" width="0.85546875" style="106" customWidth="1"/>
    <col min="3591" max="3591" width="2.42578125" style="106" customWidth="1"/>
    <col min="3592" max="3592" width="1.7109375" style="106" customWidth="1"/>
    <col min="3593" max="3824" width="0.85546875" style="106"/>
    <col min="3825" max="3846" width="0.85546875" style="106" customWidth="1"/>
    <col min="3847" max="3847" width="2.42578125" style="106" customWidth="1"/>
    <col min="3848" max="3848" width="1.7109375" style="106" customWidth="1"/>
    <col min="3849" max="4080" width="0.85546875" style="106"/>
    <col min="4081" max="4102" width="0.85546875" style="106" customWidth="1"/>
    <col min="4103" max="4103" width="2.42578125" style="106" customWidth="1"/>
    <col min="4104" max="4104" width="1.7109375" style="106" customWidth="1"/>
    <col min="4105" max="4336" width="0.85546875" style="106"/>
    <col min="4337" max="4358" width="0.85546875" style="106" customWidth="1"/>
    <col min="4359" max="4359" width="2.42578125" style="106" customWidth="1"/>
    <col min="4360" max="4360" width="1.7109375" style="106" customWidth="1"/>
    <col min="4361" max="4592" width="0.85546875" style="106"/>
    <col min="4593" max="4614" width="0.85546875" style="106" customWidth="1"/>
    <col min="4615" max="4615" width="2.42578125" style="106" customWidth="1"/>
    <col min="4616" max="4616" width="1.7109375" style="106" customWidth="1"/>
    <col min="4617" max="4848" width="0.85546875" style="106"/>
    <col min="4849" max="4870" width="0.85546875" style="106" customWidth="1"/>
    <col min="4871" max="4871" width="2.42578125" style="106" customWidth="1"/>
    <col min="4872" max="4872" width="1.7109375" style="106" customWidth="1"/>
    <col min="4873" max="5104" width="0.85546875" style="106"/>
    <col min="5105" max="5126" width="0.85546875" style="106" customWidth="1"/>
    <col min="5127" max="5127" width="2.42578125" style="106" customWidth="1"/>
    <col min="5128" max="5128" width="1.7109375" style="106" customWidth="1"/>
    <col min="5129" max="5360" width="0.85546875" style="106"/>
    <col min="5361" max="5382" width="0.85546875" style="106" customWidth="1"/>
    <col min="5383" max="5383" width="2.42578125" style="106" customWidth="1"/>
    <col min="5384" max="5384" width="1.7109375" style="106" customWidth="1"/>
    <col min="5385" max="5616" width="0.85546875" style="106"/>
    <col min="5617" max="5638" width="0.85546875" style="106" customWidth="1"/>
    <col min="5639" max="5639" width="2.42578125" style="106" customWidth="1"/>
    <col min="5640" max="5640" width="1.7109375" style="106" customWidth="1"/>
    <col min="5641" max="5872" width="0.85546875" style="106"/>
    <col min="5873" max="5894" width="0.85546875" style="106" customWidth="1"/>
    <col min="5895" max="5895" width="2.42578125" style="106" customWidth="1"/>
    <col min="5896" max="5896" width="1.7109375" style="106" customWidth="1"/>
    <col min="5897" max="6128" width="0.85546875" style="106"/>
    <col min="6129" max="6150" width="0.85546875" style="106" customWidth="1"/>
    <col min="6151" max="6151" width="2.42578125" style="106" customWidth="1"/>
    <col min="6152" max="6152" width="1.7109375" style="106" customWidth="1"/>
    <col min="6153" max="6384" width="0.85546875" style="106"/>
    <col min="6385" max="6406" width="0.85546875" style="106" customWidth="1"/>
    <col min="6407" max="6407" width="2.42578125" style="106" customWidth="1"/>
    <col min="6408" max="6408" width="1.7109375" style="106" customWidth="1"/>
    <col min="6409" max="6640" width="0.85546875" style="106"/>
    <col min="6641" max="6662" width="0.85546875" style="106" customWidth="1"/>
    <col min="6663" max="6663" width="2.42578125" style="106" customWidth="1"/>
    <col min="6664" max="6664" width="1.7109375" style="106" customWidth="1"/>
    <col min="6665" max="6896" width="0.85546875" style="106"/>
    <col min="6897" max="6918" width="0.85546875" style="106" customWidth="1"/>
    <col min="6919" max="6919" width="2.42578125" style="106" customWidth="1"/>
    <col min="6920" max="6920" width="1.7109375" style="106" customWidth="1"/>
    <col min="6921" max="7152" width="0.85546875" style="106"/>
    <col min="7153" max="7174" width="0.85546875" style="106" customWidth="1"/>
    <col min="7175" max="7175" width="2.42578125" style="106" customWidth="1"/>
    <col min="7176" max="7176" width="1.7109375" style="106" customWidth="1"/>
    <col min="7177" max="7408" width="0.85546875" style="106"/>
    <col min="7409" max="7430" width="0.85546875" style="106" customWidth="1"/>
    <col min="7431" max="7431" width="2.42578125" style="106" customWidth="1"/>
    <col min="7432" max="7432" width="1.7109375" style="106" customWidth="1"/>
    <col min="7433" max="7664" width="0.85546875" style="106"/>
    <col min="7665" max="7686" width="0.85546875" style="106" customWidth="1"/>
    <col min="7687" max="7687" width="2.42578125" style="106" customWidth="1"/>
    <col min="7688" max="7688" width="1.7109375" style="106" customWidth="1"/>
    <col min="7689" max="7920" width="0.85546875" style="106"/>
    <col min="7921" max="7942" width="0.85546875" style="106" customWidth="1"/>
    <col min="7943" max="7943" width="2.42578125" style="106" customWidth="1"/>
    <col min="7944" max="7944" width="1.7109375" style="106" customWidth="1"/>
    <col min="7945" max="8176" width="0.85546875" style="106"/>
    <col min="8177" max="8198" width="0.85546875" style="106" customWidth="1"/>
    <col min="8199" max="8199" width="2.42578125" style="106" customWidth="1"/>
    <col min="8200" max="8200" width="1.7109375" style="106" customWidth="1"/>
    <col min="8201" max="8432" width="0.85546875" style="106"/>
    <col min="8433" max="8454" width="0.85546875" style="106" customWidth="1"/>
    <col min="8455" max="8455" width="2.42578125" style="106" customWidth="1"/>
    <col min="8456" max="8456" width="1.7109375" style="106" customWidth="1"/>
    <col min="8457" max="8688" width="0.85546875" style="106"/>
    <col min="8689" max="8710" width="0.85546875" style="106" customWidth="1"/>
    <col min="8711" max="8711" width="2.42578125" style="106" customWidth="1"/>
    <col min="8712" max="8712" width="1.7109375" style="106" customWidth="1"/>
    <col min="8713" max="8944" width="0.85546875" style="106"/>
    <col min="8945" max="8966" width="0.85546875" style="106" customWidth="1"/>
    <col min="8967" max="8967" width="2.42578125" style="106" customWidth="1"/>
    <col min="8968" max="8968" width="1.7109375" style="106" customWidth="1"/>
    <col min="8969" max="9200" width="0.85546875" style="106"/>
    <col min="9201" max="9222" width="0.85546875" style="106" customWidth="1"/>
    <col min="9223" max="9223" width="2.42578125" style="106" customWidth="1"/>
    <col min="9224" max="9224" width="1.7109375" style="106" customWidth="1"/>
    <col min="9225" max="9456" width="0.85546875" style="106"/>
    <col min="9457" max="9478" width="0.85546875" style="106" customWidth="1"/>
    <col min="9479" max="9479" width="2.42578125" style="106" customWidth="1"/>
    <col min="9480" max="9480" width="1.7109375" style="106" customWidth="1"/>
    <col min="9481" max="9712" width="0.85546875" style="106"/>
    <col min="9713" max="9734" width="0.85546875" style="106" customWidth="1"/>
    <col min="9735" max="9735" width="2.42578125" style="106" customWidth="1"/>
    <col min="9736" max="9736" width="1.7109375" style="106" customWidth="1"/>
    <col min="9737" max="9968" width="0.85546875" style="106"/>
    <col min="9969" max="9990" width="0.85546875" style="106" customWidth="1"/>
    <col min="9991" max="9991" width="2.42578125" style="106" customWidth="1"/>
    <col min="9992" max="9992" width="1.7109375" style="106" customWidth="1"/>
    <col min="9993" max="10224" width="0.85546875" style="106"/>
    <col min="10225" max="10246" width="0.85546875" style="106" customWidth="1"/>
    <col min="10247" max="10247" width="2.42578125" style="106" customWidth="1"/>
    <col min="10248" max="10248" width="1.7109375" style="106" customWidth="1"/>
    <col min="10249" max="10480" width="0.85546875" style="106"/>
    <col min="10481" max="10502" width="0.85546875" style="106" customWidth="1"/>
    <col min="10503" max="10503" width="2.42578125" style="106" customWidth="1"/>
    <col min="10504" max="10504" width="1.7109375" style="106" customWidth="1"/>
    <col min="10505" max="10736" width="0.85546875" style="106"/>
    <col min="10737" max="10758" width="0.85546875" style="106" customWidth="1"/>
    <col min="10759" max="10759" width="2.42578125" style="106" customWidth="1"/>
    <col min="10760" max="10760" width="1.7109375" style="106" customWidth="1"/>
    <col min="10761" max="10992" width="0.85546875" style="106"/>
    <col min="10993" max="11014" width="0.85546875" style="106" customWidth="1"/>
    <col min="11015" max="11015" width="2.42578125" style="106" customWidth="1"/>
    <col min="11016" max="11016" width="1.7109375" style="106" customWidth="1"/>
    <col min="11017" max="11248" width="0.85546875" style="106"/>
    <col min="11249" max="11270" width="0.85546875" style="106" customWidth="1"/>
    <col min="11271" max="11271" width="2.42578125" style="106" customWidth="1"/>
    <col min="11272" max="11272" width="1.7109375" style="106" customWidth="1"/>
    <col min="11273" max="11504" width="0.85546875" style="106"/>
    <col min="11505" max="11526" width="0.85546875" style="106" customWidth="1"/>
    <col min="11527" max="11527" width="2.42578125" style="106" customWidth="1"/>
    <col min="11528" max="11528" width="1.7109375" style="106" customWidth="1"/>
    <col min="11529" max="11760" width="0.85546875" style="106"/>
    <col min="11761" max="11782" width="0.85546875" style="106" customWidth="1"/>
    <col min="11783" max="11783" width="2.42578125" style="106" customWidth="1"/>
    <col min="11784" max="11784" width="1.7109375" style="106" customWidth="1"/>
    <col min="11785" max="12016" width="0.85546875" style="106"/>
    <col min="12017" max="12038" width="0.85546875" style="106" customWidth="1"/>
    <col min="12039" max="12039" width="2.42578125" style="106" customWidth="1"/>
    <col min="12040" max="12040" width="1.7109375" style="106" customWidth="1"/>
    <col min="12041" max="12272" width="0.85546875" style="106"/>
    <col min="12273" max="12294" width="0.85546875" style="106" customWidth="1"/>
    <col min="12295" max="12295" width="2.42578125" style="106" customWidth="1"/>
    <col min="12296" max="12296" width="1.7109375" style="106" customWidth="1"/>
    <col min="12297" max="12528" width="0.85546875" style="106"/>
    <col min="12529" max="12550" width="0.85546875" style="106" customWidth="1"/>
    <col min="12551" max="12551" width="2.42578125" style="106" customWidth="1"/>
    <col min="12552" max="12552" width="1.7109375" style="106" customWidth="1"/>
    <col min="12553" max="12784" width="0.85546875" style="106"/>
    <col min="12785" max="12806" width="0.85546875" style="106" customWidth="1"/>
    <col min="12807" max="12807" width="2.42578125" style="106" customWidth="1"/>
    <col min="12808" max="12808" width="1.7109375" style="106" customWidth="1"/>
    <col min="12809" max="13040" width="0.85546875" style="106"/>
    <col min="13041" max="13062" width="0.85546875" style="106" customWidth="1"/>
    <col min="13063" max="13063" width="2.42578125" style="106" customWidth="1"/>
    <col min="13064" max="13064" width="1.7109375" style="106" customWidth="1"/>
    <col min="13065" max="13296" width="0.85546875" style="106"/>
    <col min="13297" max="13318" width="0.85546875" style="106" customWidth="1"/>
    <col min="13319" max="13319" width="2.42578125" style="106" customWidth="1"/>
    <col min="13320" max="13320" width="1.7109375" style="106" customWidth="1"/>
    <col min="13321" max="13552" width="0.85546875" style="106"/>
    <col min="13553" max="13574" width="0.85546875" style="106" customWidth="1"/>
    <col min="13575" max="13575" width="2.42578125" style="106" customWidth="1"/>
    <col min="13576" max="13576" width="1.7109375" style="106" customWidth="1"/>
    <col min="13577" max="13808" width="0.85546875" style="106"/>
    <col min="13809" max="13830" width="0.85546875" style="106" customWidth="1"/>
    <col min="13831" max="13831" width="2.42578125" style="106" customWidth="1"/>
    <col min="13832" max="13832" width="1.7109375" style="106" customWidth="1"/>
    <col min="13833" max="14064" width="0.85546875" style="106"/>
    <col min="14065" max="14086" width="0.85546875" style="106" customWidth="1"/>
    <col min="14087" max="14087" width="2.42578125" style="106" customWidth="1"/>
    <col min="14088" max="14088" width="1.7109375" style="106" customWidth="1"/>
    <col min="14089" max="14320" width="0.85546875" style="106"/>
    <col min="14321" max="14342" width="0.85546875" style="106" customWidth="1"/>
    <col min="14343" max="14343" width="2.42578125" style="106" customWidth="1"/>
    <col min="14344" max="14344" width="1.7109375" style="106" customWidth="1"/>
    <col min="14345" max="14576" width="0.85546875" style="106"/>
    <col min="14577" max="14598" width="0.85546875" style="106" customWidth="1"/>
    <col min="14599" max="14599" width="2.42578125" style="106" customWidth="1"/>
    <col min="14600" max="14600" width="1.7109375" style="106" customWidth="1"/>
    <col min="14601" max="14832" width="0.85546875" style="106"/>
    <col min="14833" max="14854" width="0.85546875" style="106" customWidth="1"/>
    <col min="14855" max="14855" width="2.42578125" style="106" customWidth="1"/>
    <col min="14856" max="14856" width="1.7109375" style="106" customWidth="1"/>
    <col min="14857" max="15088" width="0.85546875" style="106"/>
    <col min="15089" max="15110" width="0.85546875" style="106" customWidth="1"/>
    <col min="15111" max="15111" width="2.42578125" style="106" customWidth="1"/>
    <col min="15112" max="15112" width="1.7109375" style="106" customWidth="1"/>
    <col min="15113" max="15344" width="0.85546875" style="106"/>
    <col min="15345" max="15366" width="0.85546875" style="106" customWidth="1"/>
    <col min="15367" max="15367" width="2.42578125" style="106" customWidth="1"/>
    <col min="15368" max="15368" width="1.7109375" style="106" customWidth="1"/>
    <col min="15369" max="15600" width="0.85546875" style="106"/>
    <col min="15601" max="15622" width="0.85546875" style="106" customWidth="1"/>
    <col min="15623" max="15623" width="2.42578125" style="106" customWidth="1"/>
    <col min="15624" max="15624" width="1.7109375" style="106" customWidth="1"/>
    <col min="15625" max="15856" width="0.85546875" style="106"/>
    <col min="15857" max="15878" width="0.85546875" style="106" customWidth="1"/>
    <col min="15879" max="15879" width="2.42578125" style="106" customWidth="1"/>
    <col min="15880" max="15880" width="1.7109375" style="106" customWidth="1"/>
    <col min="15881" max="16112" width="0.85546875" style="106"/>
    <col min="16113" max="16134" width="0.85546875" style="106" customWidth="1"/>
    <col min="16135" max="16135" width="2.42578125" style="106" customWidth="1"/>
    <col min="16136" max="16136" width="1.7109375" style="106" customWidth="1"/>
    <col min="16137" max="16384" width="0.85546875" style="106"/>
  </cols>
  <sheetData>
    <row r="1" spans="1:145" s="110" customFormat="1" ht="19.5" customHeight="1">
      <c r="A1" s="223" t="s">
        <v>337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</row>
    <row r="2" spans="1:145" s="110" customFormat="1" ht="15">
      <c r="A2" s="110" t="s">
        <v>326</v>
      </c>
      <c r="X2" s="139"/>
      <c r="Y2" s="139"/>
      <c r="Z2" s="139"/>
      <c r="AA2" s="139"/>
      <c r="AB2" s="139"/>
      <c r="AC2" s="139"/>
      <c r="AD2" s="1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</row>
    <row r="3" spans="1:145" s="109" customFormat="1" ht="10.5" customHeight="1"/>
    <row r="4" spans="1:145" s="113" customFormat="1" ht="45" customHeight="1">
      <c r="A4" s="201" t="s">
        <v>329</v>
      </c>
      <c r="B4" s="202"/>
      <c r="C4" s="202"/>
      <c r="D4" s="202"/>
      <c r="E4" s="202"/>
      <c r="F4" s="203"/>
      <c r="G4" s="201" t="s">
        <v>338</v>
      </c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3"/>
      <c r="AE4" s="201" t="s">
        <v>339</v>
      </c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3"/>
      <c r="BD4" s="201" t="s">
        <v>340</v>
      </c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3"/>
      <c r="BT4" s="234" t="s">
        <v>341</v>
      </c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6"/>
    </row>
    <row r="5" spans="1:145" s="114" customFormat="1">
      <c r="A5" s="204">
        <v>1</v>
      </c>
      <c r="B5" s="204"/>
      <c r="C5" s="204"/>
      <c r="D5" s="204"/>
      <c r="E5" s="204"/>
      <c r="F5" s="204"/>
      <c r="G5" s="204">
        <v>2</v>
      </c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>
        <v>3</v>
      </c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>
        <v>4</v>
      </c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186">
        <v>5</v>
      </c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8"/>
    </row>
    <row r="6" spans="1:145" s="115" customFormat="1" ht="15" customHeight="1">
      <c r="A6" s="192"/>
      <c r="B6" s="192"/>
      <c r="C6" s="192"/>
      <c r="D6" s="192"/>
      <c r="E6" s="192"/>
      <c r="F6" s="192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18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20"/>
    </row>
    <row r="7" spans="1:145" s="115" customFormat="1" ht="15" customHeight="1">
      <c r="A7" s="192"/>
      <c r="B7" s="192"/>
      <c r="C7" s="192"/>
      <c r="D7" s="192"/>
      <c r="E7" s="192"/>
      <c r="F7" s="192"/>
      <c r="G7" s="221" t="s">
        <v>336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2"/>
      <c r="AE7" s="195" t="s">
        <v>293</v>
      </c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 t="s">
        <v>293</v>
      </c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218">
        <f>SUM(BT6)</f>
        <v>0</v>
      </c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7"/>
    </row>
    <row r="8" spans="1:145" s="109" customFormat="1" ht="12" customHeight="1"/>
    <row r="9" spans="1:145" s="110" customFormat="1" ht="14.25">
      <c r="A9" s="223" t="s">
        <v>342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</row>
    <row r="10" spans="1:145" s="110" customFormat="1" ht="15">
      <c r="A10" s="110" t="s">
        <v>326</v>
      </c>
      <c r="X10" s="139"/>
      <c r="Y10" s="139"/>
      <c r="Z10" s="139"/>
      <c r="AA10" s="139"/>
      <c r="AB10" s="139"/>
      <c r="AC10" s="139"/>
      <c r="AD10" s="1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</row>
    <row r="11" spans="1:145" s="109" customFormat="1" ht="10.5" customHeight="1"/>
    <row r="12" spans="1:145" s="113" customFormat="1" ht="45" customHeight="1">
      <c r="A12" s="201" t="s">
        <v>329</v>
      </c>
      <c r="B12" s="202"/>
      <c r="C12" s="202"/>
      <c r="D12" s="202"/>
      <c r="E12" s="202"/>
      <c r="F12" s="203"/>
      <c r="G12" s="201" t="s">
        <v>338</v>
      </c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3"/>
      <c r="AE12" s="201" t="s">
        <v>343</v>
      </c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3"/>
      <c r="BD12" s="201" t="s">
        <v>340</v>
      </c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3"/>
      <c r="BT12" s="201" t="s">
        <v>344</v>
      </c>
      <c r="BU12" s="202"/>
      <c r="BV12" s="202"/>
      <c r="BW12" s="202"/>
      <c r="BX12" s="202"/>
      <c r="BY12" s="202"/>
      <c r="BZ12" s="202"/>
      <c r="CA12" s="202"/>
      <c r="CB12" s="202"/>
      <c r="CC12" s="202"/>
      <c r="CD12" s="202"/>
      <c r="CE12" s="202"/>
      <c r="CF12" s="202"/>
      <c r="CG12" s="202"/>
      <c r="CH12" s="202"/>
      <c r="CI12" s="203"/>
      <c r="CJ12" s="201" t="s">
        <v>345</v>
      </c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3"/>
    </row>
    <row r="13" spans="1:145" s="114" customFormat="1">
      <c r="A13" s="204">
        <v>1</v>
      </c>
      <c r="B13" s="204"/>
      <c r="C13" s="204"/>
      <c r="D13" s="204"/>
      <c r="E13" s="204"/>
      <c r="F13" s="204"/>
      <c r="G13" s="204">
        <v>2</v>
      </c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>
        <v>3</v>
      </c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>
        <v>4</v>
      </c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>
        <v>5</v>
      </c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>
        <v>6</v>
      </c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</row>
    <row r="14" spans="1:145" s="115" customFormat="1" ht="15" customHeight="1">
      <c r="A14" s="192"/>
      <c r="B14" s="192"/>
      <c r="C14" s="192"/>
      <c r="D14" s="192"/>
      <c r="E14" s="192"/>
      <c r="F14" s="192"/>
      <c r="G14" s="193" t="s">
        <v>346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</row>
    <row r="15" spans="1:145" s="115" customFormat="1" ht="15" customHeight="1">
      <c r="A15" s="192"/>
      <c r="B15" s="192"/>
      <c r="C15" s="192"/>
      <c r="D15" s="192"/>
      <c r="E15" s="192"/>
      <c r="F15" s="192"/>
      <c r="G15" s="193" t="s">
        <v>347</v>
      </c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</row>
    <row r="16" spans="1:145" s="115" customFormat="1" ht="15" customHeight="1">
      <c r="A16" s="192"/>
      <c r="B16" s="192"/>
      <c r="C16" s="192"/>
      <c r="D16" s="192"/>
      <c r="E16" s="192"/>
      <c r="F16" s="192"/>
      <c r="G16" s="193" t="s">
        <v>348</v>
      </c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</row>
    <row r="17" spans="1:145" s="115" customFormat="1" ht="15" customHeight="1">
      <c r="A17" s="192"/>
      <c r="B17" s="192"/>
      <c r="C17" s="192"/>
      <c r="D17" s="192"/>
      <c r="E17" s="192"/>
      <c r="F17" s="192"/>
      <c r="G17" s="221" t="s">
        <v>336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2"/>
      <c r="AE17" s="195" t="s">
        <v>293</v>
      </c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 t="s">
        <v>293</v>
      </c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 t="s">
        <v>293</v>
      </c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7">
        <f>SUM(CJ14:DA16)</f>
        <v>0</v>
      </c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</row>
    <row r="18" spans="1:145" s="109" customFormat="1" ht="12" customHeight="1"/>
    <row r="19" spans="1:145" s="110" customFormat="1" ht="14.25">
      <c r="A19" s="223" t="s">
        <v>349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</row>
    <row r="20" spans="1:145" s="110" customFormat="1" ht="14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</row>
    <row r="21" spans="1:145" s="110" customFormat="1" ht="14.25">
      <c r="A21" s="223" t="s">
        <v>350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3"/>
      <c r="DA21" s="223"/>
    </row>
    <row r="22" spans="1:145" s="110" customFormat="1" ht="15">
      <c r="A22" s="110" t="s">
        <v>326</v>
      </c>
      <c r="X22" s="139"/>
      <c r="Y22" s="139"/>
      <c r="Z22" s="139"/>
      <c r="AA22" s="139"/>
      <c r="AB22" s="139"/>
      <c r="AC22" s="139"/>
      <c r="AD22" s="1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</row>
    <row r="23" spans="1:145" s="109" customFormat="1" ht="10.5" customHeight="1"/>
    <row r="24" spans="1:145" s="113" customFormat="1" ht="55.5" customHeight="1">
      <c r="A24" s="201" t="s">
        <v>329</v>
      </c>
      <c r="B24" s="202"/>
      <c r="C24" s="202"/>
      <c r="D24" s="202"/>
      <c r="E24" s="202"/>
      <c r="F24" s="203"/>
      <c r="G24" s="201" t="s">
        <v>338</v>
      </c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3"/>
      <c r="AE24" s="201" t="s">
        <v>351</v>
      </c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3"/>
      <c r="AZ24" s="201" t="s">
        <v>352</v>
      </c>
      <c r="BA24" s="202"/>
      <c r="BB24" s="202"/>
      <c r="BC24" s="202"/>
      <c r="BD24" s="202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3"/>
      <c r="BR24" s="201" t="s">
        <v>353</v>
      </c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3"/>
      <c r="CJ24" s="201" t="s">
        <v>345</v>
      </c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3"/>
    </row>
    <row r="25" spans="1:145" s="114" customFormat="1">
      <c r="A25" s="204">
        <v>1</v>
      </c>
      <c r="B25" s="204"/>
      <c r="C25" s="204"/>
      <c r="D25" s="204"/>
      <c r="E25" s="204"/>
      <c r="F25" s="204"/>
      <c r="G25" s="204">
        <v>2</v>
      </c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>
        <v>3</v>
      </c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>
        <v>4</v>
      </c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>
        <v>5</v>
      </c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>
        <v>6</v>
      </c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</row>
    <row r="26" spans="1:145" s="115" customFormat="1" ht="26.25" customHeight="1">
      <c r="A26" s="192"/>
      <c r="B26" s="192"/>
      <c r="C26" s="192"/>
      <c r="D26" s="192"/>
      <c r="E26" s="192"/>
      <c r="F26" s="192"/>
      <c r="G26" s="193" t="s">
        <v>354</v>
      </c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7">
        <f>AE26*AZ26*BR26</f>
        <v>0</v>
      </c>
      <c r="CK26" s="197"/>
      <c r="CL26" s="197"/>
      <c r="CM26" s="197"/>
      <c r="CN26" s="197"/>
      <c r="CO26" s="197"/>
      <c r="CP26" s="197"/>
      <c r="CQ26" s="197"/>
      <c r="CR26" s="197"/>
      <c r="CS26" s="197"/>
      <c r="CT26" s="197"/>
      <c r="CU26" s="197"/>
      <c r="CV26" s="197"/>
      <c r="CW26" s="197"/>
      <c r="CX26" s="197"/>
      <c r="CY26" s="197"/>
      <c r="CZ26" s="197"/>
      <c r="DA26" s="197"/>
    </row>
    <row r="27" spans="1:145" s="115" customFormat="1" ht="15" customHeight="1">
      <c r="A27" s="192"/>
      <c r="B27" s="192"/>
      <c r="C27" s="192"/>
      <c r="D27" s="192"/>
      <c r="E27" s="192"/>
      <c r="F27" s="192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7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</row>
    <row r="28" spans="1:145" s="115" customFormat="1" ht="15" customHeight="1">
      <c r="A28" s="192"/>
      <c r="B28" s="192"/>
      <c r="C28" s="192"/>
      <c r="D28" s="192"/>
      <c r="E28" s="192"/>
      <c r="F28" s="192"/>
      <c r="G28" s="221" t="s">
        <v>336</v>
      </c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2"/>
      <c r="AE28" s="195" t="s">
        <v>293</v>
      </c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 t="s">
        <v>293</v>
      </c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 t="s">
        <v>293</v>
      </c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7">
        <f>SUM(CJ26:DA27)</f>
        <v>0</v>
      </c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</row>
    <row r="29" spans="1:145" s="115" customFormat="1" ht="15" customHeight="1">
      <c r="A29" s="117"/>
      <c r="B29" s="117"/>
      <c r="C29" s="117"/>
      <c r="D29" s="117"/>
      <c r="E29" s="117"/>
      <c r="F29" s="117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</row>
    <row r="30" spans="1:145" s="110" customFormat="1" ht="14.25">
      <c r="A30" s="223" t="s">
        <v>355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</row>
    <row r="31" spans="1:145" s="110" customFormat="1" ht="15">
      <c r="A31" s="110" t="s">
        <v>326</v>
      </c>
      <c r="X31" s="139"/>
      <c r="Y31" s="139"/>
      <c r="Z31" s="139"/>
      <c r="AA31" s="139"/>
      <c r="AB31" s="139"/>
      <c r="AC31" s="139"/>
      <c r="AD31" s="1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239"/>
      <c r="AZ31" s="2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</row>
    <row r="32" spans="1:145" s="109" customFormat="1" ht="10.5" customHeight="1"/>
    <row r="33" spans="1:145" s="113" customFormat="1" ht="48" customHeight="1">
      <c r="A33" s="201" t="s">
        <v>329</v>
      </c>
      <c r="B33" s="202"/>
      <c r="C33" s="202"/>
      <c r="D33" s="202"/>
      <c r="E33" s="202"/>
      <c r="F33" s="203"/>
      <c r="G33" s="201" t="s">
        <v>338</v>
      </c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3"/>
      <c r="AE33" s="201" t="s">
        <v>356</v>
      </c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3"/>
      <c r="AZ33" s="201" t="s">
        <v>352</v>
      </c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3"/>
      <c r="BR33" s="201" t="s">
        <v>357</v>
      </c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  <c r="CC33" s="202"/>
      <c r="CD33" s="202"/>
      <c r="CE33" s="202"/>
      <c r="CF33" s="202"/>
      <c r="CG33" s="202"/>
      <c r="CH33" s="202"/>
      <c r="CI33" s="203"/>
      <c r="CJ33" s="201" t="s">
        <v>345</v>
      </c>
      <c r="CK33" s="202"/>
      <c r="CL33" s="202"/>
      <c r="CM33" s="202"/>
      <c r="CN33" s="202"/>
      <c r="CO33" s="202"/>
      <c r="CP33" s="202"/>
      <c r="CQ33" s="202"/>
      <c r="CR33" s="202"/>
      <c r="CS33" s="202"/>
      <c r="CT33" s="202"/>
      <c r="CU33" s="202"/>
      <c r="CV33" s="202"/>
      <c r="CW33" s="202"/>
      <c r="CX33" s="202"/>
      <c r="CY33" s="202"/>
      <c r="CZ33" s="202"/>
      <c r="DA33" s="203"/>
    </row>
    <row r="34" spans="1:145" s="114" customFormat="1">
      <c r="A34" s="204">
        <v>1</v>
      </c>
      <c r="B34" s="204"/>
      <c r="C34" s="204"/>
      <c r="D34" s="204"/>
      <c r="E34" s="204"/>
      <c r="F34" s="204"/>
      <c r="G34" s="204">
        <v>2</v>
      </c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>
        <v>3</v>
      </c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>
        <v>4</v>
      </c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>
        <v>5</v>
      </c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>
        <v>6</v>
      </c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</row>
    <row r="35" spans="1:145" s="115" customFormat="1" ht="30.75" customHeight="1">
      <c r="A35" s="192"/>
      <c r="B35" s="192"/>
      <c r="C35" s="192"/>
      <c r="D35" s="192"/>
      <c r="E35" s="192"/>
      <c r="F35" s="192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>
        <f>AE35*AZ35*BR35</f>
        <v>0</v>
      </c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</row>
    <row r="36" spans="1:145" s="115" customFormat="1" ht="15" customHeight="1">
      <c r="A36" s="192"/>
      <c r="B36" s="192"/>
      <c r="C36" s="192"/>
      <c r="D36" s="192"/>
      <c r="E36" s="192"/>
      <c r="F36" s="192"/>
      <c r="G36" s="221" t="s">
        <v>336</v>
      </c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2"/>
      <c r="AE36" s="195" t="s">
        <v>293</v>
      </c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 t="s">
        <v>293</v>
      </c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 t="s">
        <v>293</v>
      </c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7">
        <f>SUM(CJ35)</f>
        <v>0</v>
      </c>
      <c r="CK36" s="197"/>
      <c r="CL36" s="197"/>
      <c r="CM36" s="197"/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</row>
    <row r="37" spans="1:145" s="115" customFormat="1" ht="15" customHeight="1">
      <c r="A37" s="117"/>
      <c r="B37" s="117"/>
      <c r="C37" s="117"/>
      <c r="D37" s="117"/>
      <c r="E37" s="117"/>
      <c r="F37" s="117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</row>
    <row r="38" spans="1:145" s="110" customFormat="1" ht="39.75" customHeight="1">
      <c r="A38" s="205" t="s">
        <v>358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205"/>
      <c r="CS38" s="205"/>
      <c r="CT38" s="205"/>
      <c r="CU38" s="205"/>
      <c r="CV38" s="205"/>
      <c r="CW38" s="205"/>
      <c r="CX38" s="205"/>
      <c r="CY38" s="205"/>
      <c r="CZ38" s="205"/>
      <c r="DA38" s="205"/>
    </row>
    <row r="39" spans="1:145" s="110" customFormat="1" ht="15">
      <c r="A39" s="110" t="s">
        <v>326</v>
      </c>
      <c r="X39" s="139"/>
      <c r="Y39" s="139"/>
      <c r="Z39" s="139"/>
      <c r="AA39" s="139"/>
      <c r="AB39" s="139"/>
      <c r="AC39" s="139"/>
      <c r="AD39" s="1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</row>
    <row r="40" spans="1:145" s="109" customFormat="1" ht="10.5" customHeight="1"/>
    <row r="41" spans="1:145" s="109" customFormat="1" ht="55.5" customHeight="1">
      <c r="A41" s="201" t="s">
        <v>329</v>
      </c>
      <c r="B41" s="202"/>
      <c r="C41" s="202"/>
      <c r="D41" s="202"/>
      <c r="E41" s="202"/>
      <c r="F41" s="203"/>
      <c r="G41" s="201" t="s">
        <v>359</v>
      </c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3"/>
      <c r="BW41" s="201" t="s">
        <v>360</v>
      </c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3"/>
      <c r="CM41" s="201" t="s">
        <v>361</v>
      </c>
      <c r="CN41" s="202"/>
      <c r="CO41" s="202"/>
      <c r="CP41" s="202"/>
      <c r="CQ41" s="202"/>
      <c r="CR41" s="202"/>
      <c r="CS41" s="202"/>
      <c r="CT41" s="202"/>
      <c r="CU41" s="202"/>
      <c r="CV41" s="202"/>
      <c r="CW41" s="202"/>
      <c r="CX41" s="202"/>
      <c r="CY41" s="202"/>
      <c r="CZ41" s="202"/>
      <c r="DA41" s="203"/>
    </row>
    <row r="42" spans="1:145">
      <c r="A42" s="204">
        <v>1</v>
      </c>
      <c r="B42" s="204"/>
      <c r="C42" s="204"/>
      <c r="D42" s="204"/>
      <c r="E42" s="204"/>
      <c r="F42" s="204"/>
      <c r="G42" s="204">
        <v>2</v>
      </c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>
        <v>3</v>
      </c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>
        <v>4</v>
      </c>
      <c r="CN42" s="204"/>
      <c r="CO42" s="204"/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</row>
    <row r="43" spans="1:145" s="109" customFormat="1" ht="15" customHeight="1">
      <c r="A43" s="192" t="s">
        <v>141</v>
      </c>
      <c r="B43" s="192"/>
      <c r="C43" s="192"/>
      <c r="D43" s="192"/>
      <c r="E43" s="192"/>
      <c r="F43" s="192"/>
      <c r="G43" s="120"/>
      <c r="H43" s="213" t="s">
        <v>362</v>
      </c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4"/>
      <c r="BW43" s="195" t="s">
        <v>293</v>
      </c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7">
        <f>CM44</f>
        <v>0</v>
      </c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</row>
    <row r="44" spans="1:145" ht="12.75" customHeight="1">
      <c r="A44" s="255" t="s">
        <v>363</v>
      </c>
      <c r="B44" s="256"/>
      <c r="C44" s="256"/>
      <c r="D44" s="256"/>
      <c r="E44" s="256"/>
      <c r="F44" s="257"/>
      <c r="G44" s="121"/>
      <c r="H44" s="261" t="s">
        <v>332</v>
      </c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2"/>
      <c r="BW44" s="263">
        <f>CM44*100/22</f>
        <v>0</v>
      </c>
      <c r="BX44" s="264"/>
      <c r="BY44" s="264"/>
      <c r="BZ44" s="264"/>
      <c r="CA44" s="264"/>
      <c r="CB44" s="264"/>
      <c r="CC44" s="264"/>
      <c r="CD44" s="264"/>
      <c r="CE44" s="264"/>
      <c r="CF44" s="264"/>
      <c r="CG44" s="264"/>
      <c r="CH44" s="264"/>
      <c r="CI44" s="264"/>
      <c r="CJ44" s="264"/>
      <c r="CK44" s="264"/>
      <c r="CL44" s="265"/>
      <c r="CM44" s="263">
        <f>DE56/30.2*22</f>
        <v>0</v>
      </c>
      <c r="CN44" s="264"/>
      <c r="CO44" s="264"/>
      <c r="CP44" s="264"/>
      <c r="CQ44" s="264"/>
      <c r="CR44" s="264"/>
      <c r="CS44" s="264"/>
      <c r="CT44" s="264"/>
      <c r="CU44" s="264"/>
      <c r="CV44" s="264"/>
      <c r="CW44" s="264"/>
      <c r="CX44" s="264"/>
      <c r="CY44" s="264"/>
      <c r="CZ44" s="264"/>
      <c r="DA44" s="265"/>
    </row>
    <row r="45" spans="1:145" ht="12.75" customHeight="1">
      <c r="A45" s="258"/>
      <c r="B45" s="259"/>
      <c r="C45" s="259"/>
      <c r="D45" s="259"/>
      <c r="E45" s="259"/>
      <c r="F45" s="260"/>
      <c r="G45" s="122"/>
      <c r="H45" s="269" t="s">
        <v>364</v>
      </c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/>
      <c r="BI45" s="269"/>
      <c r="BJ45" s="269"/>
      <c r="BK45" s="269"/>
      <c r="BL45" s="269"/>
      <c r="BM45" s="269"/>
      <c r="BN45" s="269"/>
      <c r="BO45" s="269"/>
      <c r="BP45" s="269"/>
      <c r="BQ45" s="269"/>
      <c r="BR45" s="269"/>
      <c r="BS45" s="269"/>
      <c r="BT45" s="269"/>
      <c r="BU45" s="269"/>
      <c r="BV45" s="270"/>
      <c r="BW45" s="266"/>
      <c r="BX45" s="267"/>
      <c r="BY45" s="267"/>
      <c r="BZ45" s="267"/>
      <c r="CA45" s="267"/>
      <c r="CB45" s="267"/>
      <c r="CC45" s="267"/>
      <c r="CD45" s="267"/>
      <c r="CE45" s="267"/>
      <c r="CF45" s="267"/>
      <c r="CG45" s="267"/>
      <c r="CH45" s="267"/>
      <c r="CI45" s="267"/>
      <c r="CJ45" s="267"/>
      <c r="CK45" s="267"/>
      <c r="CL45" s="268"/>
      <c r="CM45" s="266"/>
      <c r="CN45" s="267"/>
      <c r="CO45" s="267"/>
      <c r="CP45" s="267"/>
      <c r="CQ45" s="267"/>
      <c r="CR45" s="267"/>
      <c r="CS45" s="267"/>
      <c r="CT45" s="267"/>
      <c r="CU45" s="267"/>
      <c r="CV45" s="267"/>
      <c r="CW45" s="267"/>
      <c r="CX45" s="267"/>
      <c r="CY45" s="267"/>
      <c r="CZ45" s="267"/>
      <c r="DA45" s="268"/>
    </row>
    <row r="46" spans="1:145" ht="13.5" customHeight="1">
      <c r="A46" s="192" t="s">
        <v>365</v>
      </c>
      <c r="B46" s="192"/>
      <c r="C46" s="192"/>
      <c r="D46" s="192"/>
      <c r="E46" s="192"/>
      <c r="F46" s="192"/>
      <c r="G46" s="120"/>
      <c r="H46" s="253" t="s">
        <v>366</v>
      </c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3"/>
      <c r="BC46" s="253"/>
      <c r="BD46" s="253"/>
      <c r="BE46" s="253"/>
      <c r="BF46" s="253"/>
      <c r="BG46" s="253"/>
      <c r="BH46" s="253"/>
      <c r="BI46" s="253"/>
      <c r="BJ46" s="253"/>
      <c r="BK46" s="253"/>
      <c r="BL46" s="253"/>
      <c r="BM46" s="253"/>
      <c r="BN46" s="253"/>
      <c r="BO46" s="253"/>
      <c r="BP46" s="253"/>
      <c r="BQ46" s="253"/>
      <c r="BR46" s="253"/>
      <c r="BS46" s="253"/>
      <c r="BT46" s="253"/>
      <c r="BU46" s="253"/>
      <c r="BV46" s="254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</row>
    <row r="47" spans="1:145" ht="26.25" customHeight="1">
      <c r="A47" s="192" t="s">
        <v>367</v>
      </c>
      <c r="B47" s="192"/>
      <c r="C47" s="192"/>
      <c r="D47" s="192"/>
      <c r="E47" s="192"/>
      <c r="F47" s="192"/>
      <c r="G47" s="120"/>
      <c r="H47" s="253" t="s">
        <v>368</v>
      </c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V47" s="254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  <c r="CH47" s="195"/>
      <c r="CI47" s="195"/>
      <c r="CJ47" s="195"/>
      <c r="CK47" s="195"/>
      <c r="CL47" s="195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</row>
    <row r="48" spans="1:145" ht="26.25" customHeight="1">
      <c r="A48" s="192" t="s">
        <v>116</v>
      </c>
      <c r="B48" s="192"/>
      <c r="C48" s="192"/>
      <c r="D48" s="192"/>
      <c r="E48" s="192"/>
      <c r="F48" s="192"/>
      <c r="G48" s="120"/>
      <c r="H48" s="213" t="s">
        <v>369</v>
      </c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4"/>
      <c r="BW48" s="195" t="s">
        <v>293</v>
      </c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7">
        <f>CM49+CM52</f>
        <v>0</v>
      </c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</row>
    <row r="49" spans="1:132" ht="12.75" customHeight="1">
      <c r="A49" s="255" t="s">
        <v>370</v>
      </c>
      <c r="B49" s="256"/>
      <c r="C49" s="256"/>
      <c r="D49" s="256"/>
      <c r="E49" s="256"/>
      <c r="F49" s="257"/>
      <c r="G49" s="121"/>
      <c r="H49" s="261" t="s">
        <v>332</v>
      </c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2"/>
      <c r="BW49" s="263">
        <f>BW44</f>
        <v>0</v>
      </c>
      <c r="BX49" s="264"/>
      <c r="BY49" s="264"/>
      <c r="BZ49" s="264"/>
      <c r="CA49" s="264"/>
      <c r="CB49" s="264"/>
      <c r="CC49" s="264"/>
      <c r="CD49" s="264"/>
      <c r="CE49" s="264"/>
      <c r="CF49" s="264"/>
      <c r="CG49" s="264"/>
      <c r="CH49" s="264"/>
      <c r="CI49" s="264"/>
      <c r="CJ49" s="264"/>
      <c r="CK49" s="264"/>
      <c r="CL49" s="265"/>
      <c r="CM49" s="263">
        <f>DE56/30.2*2.9</f>
        <v>0</v>
      </c>
      <c r="CN49" s="264"/>
      <c r="CO49" s="264"/>
      <c r="CP49" s="264"/>
      <c r="CQ49" s="264"/>
      <c r="CR49" s="264"/>
      <c r="CS49" s="264"/>
      <c r="CT49" s="264"/>
      <c r="CU49" s="264"/>
      <c r="CV49" s="264"/>
      <c r="CW49" s="264"/>
      <c r="CX49" s="264"/>
      <c r="CY49" s="264"/>
      <c r="CZ49" s="264"/>
      <c r="DA49" s="265"/>
    </row>
    <row r="50" spans="1:132" ht="25.5" customHeight="1">
      <c r="A50" s="258"/>
      <c r="B50" s="259"/>
      <c r="C50" s="259"/>
      <c r="D50" s="259"/>
      <c r="E50" s="259"/>
      <c r="F50" s="260"/>
      <c r="G50" s="122"/>
      <c r="H50" s="269" t="s">
        <v>371</v>
      </c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269"/>
      <c r="BT50" s="269"/>
      <c r="BU50" s="269"/>
      <c r="BV50" s="270"/>
      <c r="BW50" s="266"/>
      <c r="BX50" s="267"/>
      <c r="BY50" s="267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  <c r="CJ50" s="267"/>
      <c r="CK50" s="267"/>
      <c r="CL50" s="268"/>
      <c r="CM50" s="266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  <c r="CZ50" s="267"/>
      <c r="DA50" s="268"/>
    </row>
    <row r="51" spans="1:132" ht="26.25" customHeight="1">
      <c r="A51" s="192" t="s">
        <v>372</v>
      </c>
      <c r="B51" s="192"/>
      <c r="C51" s="192"/>
      <c r="D51" s="192"/>
      <c r="E51" s="192"/>
      <c r="F51" s="192"/>
      <c r="G51" s="120"/>
      <c r="H51" s="253" t="s">
        <v>373</v>
      </c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3"/>
      <c r="BR51" s="253"/>
      <c r="BS51" s="253"/>
      <c r="BT51" s="253"/>
      <c r="BU51" s="253"/>
      <c r="BV51" s="254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7"/>
      <c r="CN51" s="197"/>
      <c r="CO51" s="197"/>
      <c r="CP51" s="197"/>
      <c r="CQ51" s="197"/>
      <c r="CR51" s="197"/>
      <c r="CS51" s="197"/>
      <c r="CT51" s="197"/>
      <c r="CU51" s="197"/>
      <c r="CV51" s="197"/>
      <c r="CW51" s="197"/>
      <c r="CX51" s="197"/>
      <c r="CY51" s="197"/>
      <c r="CZ51" s="197"/>
      <c r="DA51" s="197"/>
    </row>
    <row r="52" spans="1:132" ht="27" customHeight="1">
      <c r="A52" s="192" t="s">
        <v>374</v>
      </c>
      <c r="B52" s="192"/>
      <c r="C52" s="192"/>
      <c r="D52" s="192"/>
      <c r="E52" s="192"/>
      <c r="F52" s="192"/>
      <c r="G52" s="120"/>
      <c r="H52" s="253" t="s">
        <v>375</v>
      </c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3"/>
      <c r="AL52" s="253"/>
      <c r="AM52" s="253"/>
      <c r="AN52" s="253"/>
      <c r="AO52" s="253"/>
      <c r="AP52" s="253"/>
      <c r="AQ52" s="253"/>
      <c r="AR52" s="253"/>
      <c r="AS52" s="253"/>
      <c r="AT52" s="253"/>
      <c r="AU52" s="253"/>
      <c r="AV52" s="253"/>
      <c r="AW52" s="253"/>
      <c r="AX52" s="253"/>
      <c r="AY52" s="253"/>
      <c r="AZ52" s="253"/>
      <c r="BA52" s="253"/>
      <c r="BB52" s="253"/>
      <c r="BC52" s="253"/>
      <c r="BD52" s="253"/>
      <c r="BE52" s="253"/>
      <c r="BF52" s="253"/>
      <c r="BG52" s="253"/>
      <c r="BH52" s="253"/>
      <c r="BI52" s="253"/>
      <c r="BJ52" s="253"/>
      <c r="BK52" s="253"/>
      <c r="BL52" s="253"/>
      <c r="BM52" s="253"/>
      <c r="BN52" s="253"/>
      <c r="BO52" s="253"/>
      <c r="BP52" s="253"/>
      <c r="BQ52" s="253"/>
      <c r="BR52" s="253"/>
      <c r="BS52" s="253"/>
      <c r="BT52" s="253"/>
      <c r="BU52" s="253"/>
      <c r="BV52" s="254"/>
      <c r="BW52" s="197">
        <f>BW49</f>
        <v>0</v>
      </c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7">
        <f>DE56/30.2*0.2</f>
        <v>0</v>
      </c>
      <c r="CN52" s="197"/>
      <c r="CO52" s="197"/>
      <c r="CP52" s="197"/>
      <c r="CQ52" s="197"/>
      <c r="CR52" s="197"/>
      <c r="CS52" s="197"/>
      <c r="CT52" s="197"/>
      <c r="CU52" s="197"/>
      <c r="CV52" s="197"/>
      <c r="CW52" s="197"/>
      <c r="CX52" s="197"/>
      <c r="CY52" s="197"/>
      <c r="CZ52" s="197"/>
      <c r="DA52" s="197"/>
    </row>
    <row r="53" spans="1:132" ht="27" customHeight="1">
      <c r="A53" s="192" t="s">
        <v>376</v>
      </c>
      <c r="B53" s="192"/>
      <c r="C53" s="192"/>
      <c r="D53" s="192"/>
      <c r="E53" s="192"/>
      <c r="F53" s="192"/>
      <c r="G53" s="120"/>
      <c r="H53" s="253" t="s">
        <v>377</v>
      </c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3"/>
      <c r="BR53" s="253"/>
      <c r="BS53" s="253"/>
      <c r="BT53" s="253"/>
      <c r="BU53" s="253"/>
      <c r="BV53" s="254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  <c r="CH53" s="195"/>
      <c r="CI53" s="195"/>
      <c r="CJ53" s="195"/>
      <c r="CK53" s="195"/>
      <c r="CL53" s="195"/>
      <c r="CM53" s="197"/>
      <c r="CN53" s="197"/>
      <c r="CO53" s="197"/>
      <c r="CP53" s="197"/>
      <c r="CQ53" s="197"/>
      <c r="CR53" s="197"/>
      <c r="CS53" s="197"/>
      <c r="CT53" s="197"/>
      <c r="CU53" s="197"/>
      <c r="CV53" s="197"/>
      <c r="CW53" s="197"/>
      <c r="CX53" s="197"/>
      <c r="CY53" s="197"/>
      <c r="CZ53" s="197"/>
      <c r="DA53" s="197"/>
    </row>
    <row r="54" spans="1:132" ht="27" customHeight="1">
      <c r="A54" s="192" t="s">
        <v>378</v>
      </c>
      <c r="B54" s="192"/>
      <c r="C54" s="192"/>
      <c r="D54" s="192"/>
      <c r="E54" s="192"/>
      <c r="F54" s="192"/>
      <c r="G54" s="120"/>
      <c r="H54" s="253" t="s">
        <v>377</v>
      </c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4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</row>
    <row r="55" spans="1:132" ht="26.25" customHeight="1">
      <c r="A55" s="192" t="s">
        <v>142</v>
      </c>
      <c r="B55" s="192"/>
      <c r="C55" s="192"/>
      <c r="D55" s="192"/>
      <c r="E55" s="192"/>
      <c r="F55" s="192"/>
      <c r="G55" s="120"/>
      <c r="H55" s="213" t="s">
        <v>379</v>
      </c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3"/>
      <c r="BR55" s="213"/>
      <c r="BS55" s="213"/>
      <c r="BT55" s="213"/>
      <c r="BU55" s="213"/>
      <c r="BV55" s="214"/>
      <c r="BW55" s="197">
        <f>BW52</f>
        <v>0</v>
      </c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  <c r="CH55" s="195"/>
      <c r="CI55" s="195"/>
      <c r="CJ55" s="195"/>
      <c r="CK55" s="195"/>
      <c r="CL55" s="195"/>
      <c r="CM55" s="197">
        <f>DE56/30.2*5.1</f>
        <v>0</v>
      </c>
      <c r="CN55" s="197"/>
      <c r="CO55" s="197"/>
      <c r="CP55" s="197"/>
      <c r="CQ55" s="197"/>
      <c r="CR55" s="197"/>
      <c r="CS55" s="197"/>
      <c r="CT55" s="197"/>
      <c r="CU55" s="197"/>
      <c r="CV55" s="197"/>
      <c r="CW55" s="197"/>
      <c r="CX55" s="197"/>
      <c r="CY55" s="197"/>
      <c r="CZ55" s="197"/>
      <c r="DA55" s="197"/>
    </row>
    <row r="56" spans="1:132" ht="13.5" customHeight="1">
      <c r="A56" s="192"/>
      <c r="B56" s="192"/>
      <c r="C56" s="192"/>
      <c r="D56" s="192"/>
      <c r="E56" s="192"/>
      <c r="F56" s="192"/>
      <c r="G56" s="233" t="s">
        <v>336</v>
      </c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  <c r="BT56" s="221"/>
      <c r="BU56" s="221"/>
      <c r="BV56" s="222"/>
      <c r="BW56" s="195" t="s">
        <v>293</v>
      </c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  <c r="CH56" s="195"/>
      <c r="CI56" s="195"/>
      <c r="CJ56" s="195"/>
      <c r="CK56" s="195"/>
      <c r="CL56" s="195"/>
      <c r="CM56" s="197">
        <f>CM44+CM49+CM52+CM55</f>
        <v>0</v>
      </c>
      <c r="CN56" s="197"/>
      <c r="CO56" s="197"/>
      <c r="CP56" s="197"/>
      <c r="CQ56" s="197"/>
      <c r="CR56" s="197"/>
      <c r="CS56" s="197"/>
      <c r="CT56" s="197"/>
      <c r="CU56" s="197"/>
      <c r="CV56" s="197"/>
      <c r="CW56" s="197"/>
      <c r="CX56" s="197"/>
      <c r="CY56" s="197"/>
      <c r="CZ56" s="197"/>
      <c r="DA56" s="197"/>
      <c r="DE56" s="249"/>
      <c r="DF56" s="249"/>
      <c r="DG56" s="249"/>
      <c r="DH56" s="249"/>
      <c r="DI56" s="249"/>
      <c r="DJ56" s="249"/>
      <c r="DK56" s="249"/>
      <c r="DL56" s="249"/>
      <c r="DM56" s="249"/>
      <c r="DN56" s="249"/>
      <c r="DO56" s="249"/>
      <c r="DP56" s="249"/>
      <c r="DQ56" s="249"/>
      <c r="DR56" s="249"/>
      <c r="DS56" s="249"/>
      <c r="DT56" s="249"/>
      <c r="DU56" s="249"/>
      <c r="DV56" s="249"/>
      <c r="DW56" s="249"/>
      <c r="DX56" s="249"/>
      <c r="DY56" s="249"/>
      <c r="DZ56" s="249"/>
      <c r="EA56" s="249"/>
      <c r="EB56" s="249"/>
    </row>
    <row r="57" spans="1:132" s="109" customFormat="1" ht="3" customHeight="1"/>
    <row r="58" spans="1:132" s="107" customFormat="1" ht="48" customHeight="1">
      <c r="A58" s="250" t="s">
        <v>380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</row>
    <row r="59" spans="1:132" s="109" customFormat="1" ht="12" customHeight="1"/>
    <row r="60" spans="1:132" s="110" customFormat="1" ht="14.25">
      <c r="A60" s="223" t="s">
        <v>436</v>
      </c>
      <c r="B60" s="223"/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  <c r="BZ60" s="223"/>
      <c r="CA60" s="223"/>
      <c r="CB60" s="223"/>
      <c r="CC60" s="223"/>
      <c r="CD60" s="223"/>
      <c r="CE60" s="223"/>
      <c r="CF60" s="223"/>
      <c r="CG60" s="223"/>
      <c r="CH60" s="223"/>
      <c r="CI60" s="223"/>
      <c r="CJ60" s="223"/>
      <c r="CK60" s="223"/>
      <c r="CL60" s="223"/>
      <c r="CM60" s="223"/>
      <c r="CN60" s="223"/>
      <c r="CO60" s="223"/>
      <c r="CP60" s="223"/>
      <c r="CQ60" s="223"/>
      <c r="CR60" s="223"/>
      <c r="CS60" s="223"/>
      <c r="CT60" s="223"/>
      <c r="CU60" s="223"/>
      <c r="CV60" s="223"/>
      <c r="CW60" s="223"/>
      <c r="CX60" s="223"/>
      <c r="CY60" s="223"/>
      <c r="CZ60" s="223"/>
      <c r="DA60" s="223"/>
    </row>
    <row r="61" spans="1:132" s="109" customFormat="1" ht="6" customHeight="1"/>
    <row r="62" spans="1:132" s="110" customFormat="1" ht="14.25">
      <c r="A62" s="110" t="s">
        <v>326</v>
      </c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52"/>
      <c r="AJ62" s="252"/>
      <c r="AK62" s="252"/>
      <c r="AL62" s="252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252"/>
      <c r="BE62" s="252"/>
      <c r="BF62" s="252"/>
      <c r="BG62" s="252"/>
      <c r="BH62" s="252"/>
      <c r="BI62" s="252"/>
      <c r="BJ62" s="252"/>
      <c r="BK62" s="252"/>
      <c r="BL62" s="252"/>
      <c r="BM62" s="252"/>
      <c r="BN62" s="252"/>
      <c r="BO62" s="252"/>
      <c r="BP62" s="252"/>
      <c r="BQ62" s="252"/>
      <c r="BR62" s="252"/>
      <c r="BS62" s="252"/>
      <c r="BT62" s="252"/>
      <c r="BU62" s="252"/>
      <c r="BV62" s="252"/>
      <c r="BW62" s="252"/>
      <c r="BX62" s="252"/>
      <c r="BY62" s="252"/>
      <c r="BZ62" s="252"/>
      <c r="CA62" s="252"/>
      <c r="CB62" s="252"/>
      <c r="CC62" s="252"/>
      <c r="CD62" s="252"/>
      <c r="CE62" s="252"/>
      <c r="CF62" s="252"/>
      <c r="CG62" s="252"/>
      <c r="CH62" s="252"/>
      <c r="CI62" s="252"/>
      <c r="CJ62" s="252"/>
      <c r="CK62" s="252"/>
      <c r="CL62" s="252"/>
      <c r="CM62" s="252"/>
      <c r="CN62" s="252"/>
      <c r="CO62" s="252"/>
      <c r="CP62" s="252"/>
      <c r="CQ62" s="252"/>
      <c r="CR62" s="252"/>
      <c r="CS62" s="252"/>
      <c r="CT62" s="252"/>
      <c r="CU62" s="252"/>
      <c r="CV62" s="252"/>
      <c r="CW62" s="252"/>
      <c r="CX62" s="252"/>
      <c r="CY62" s="252"/>
      <c r="CZ62" s="252"/>
      <c r="DA62" s="252"/>
    </row>
    <row r="63" spans="1:132" s="110" customFormat="1" ht="6" customHeight="1"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</row>
    <row r="64" spans="1:132" s="109" customFormat="1" ht="10.5" customHeight="1"/>
    <row r="65" spans="1:105" s="113" customFormat="1" ht="45" customHeight="1">
      <c r="A65" s="201" t="s">
        <v>329</v>
      </c>
      <c r="B65" s="202"/>
      <c r="C65" s="202"/>
      <c r="D65" s="202"/>
      <c r="E65" s="202"/>
      <c r="F65" s="202"/>
      <c r="G65" s="203"/>
      <c r="H65" s="201" t="s">
        <v>11</v>
      </c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3"/>
      <c r="BD65" s="201" t="s">
        <v>381</v>
      </c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3"/>
      <c r="BT65" s="201" t="s">
        <v>382</v>
      </c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3"/>
      <c r="CJ65" s="201" t="s">
        <v>383</v>
      </c>
      <c r="CK65" s="202"/>
      <c r="CL65" s="202"/>
      <c r="CM65" s="202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202"/>
      <c r="DA65" s="203"/>
    </row>
    <row r="66" spans="1:105" s="114" customFormat="1">
      <c r="A66" s="204">
        <v>1</v>
      </c>
      <c r="B66" s="204"/>
      <c r="C66" s="204"/>
      <c r="D66" s="204"/>
      <c r="E66" s="204"/>
      <c r="F66" s="204"/>
      <c r="G66" s="204"/>
      <c r="H66" s="204">
        <v>2</v>
      </c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>
        <v>3</v>
      </c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>
        <v>4</v>
      </c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>
        <v>5</v>
      </c>
      <c r="CK66" s="204"/>
      <c r="CL66" s="204"/>
      <c r="CM66" s="204"/>
      <c r="CN66" s="204"/>
      <c r="CO66" s="204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4"/>
      <c r="DA66" s="204"/>
    </row>
    <row r="67" spans="1:105" s="115" customFormat="1" ht="15" customHeight="1">
      <c r="A67" s="192"/>
      <c r="B67" s="192"/>
      <c r="C67" s="192"/>
      <c r="D67" s="192"/>
      <c r="E67" s="192"/>
      <c r="F67" s="192"/>
      <c r="G67" s="192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  <c r="CH67" s="195"/>
      <c r="CI67" s="195"/>
      <c r="CJ67" s="195"/>
      <c r="CK67" s="195"/>
      <c r="CL67" s="195"/>
      <c r="CM67" s="195"/>
      <c r="CN67" s="195"/>
      <c r="CO67" s="195"/>
      <c r="CP67" s="195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</row>
    <row r="68" spans="1:105" s="115" customFormat="1" ht="15" customHeight="1">
      <c r="A68" s="192"/>
      <c r="B68" s="192"/>
      <c r="C68" s="192"/>
      <c r="D68" s="192"/>
      <c r="E68" s="192"/>
      <c r="F68" s="192"/>
      <c r="G68" s="192"/>
      <c r="H68" s="221" t="s">
        <v>336</v>
      </c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221"/>
      <c r="AX68" s="221"/>
      <c r="AY68" s="221"/>
      <c r="AZ68" s="221"/>
      <c r="BA68" s="221"/>
      <c r="BB68" s="221"/>
      <c r="BC68" s="222"/>
      <c r="BD68" s="195" t="s">
        <v>293</v>
      </c>
      <c r="BE68" s="195"/>
      <c r="BF68" s="195"/>
      <c r="BG68" s="195"/>
      <c r="BH68" s="195"/>
      <c r="BI68" s="195"/>
      <c r="BJ68" s="195"/>
      <c r="BK68" s="195"/>
      <c r="BL68" s="195"/>
      <c r="BM68" s="195"/>
      <c r="BN68" s="195"/>
      <c r="BO68" s="195"/>
      <c r="BP68" s="195"/>
      <c r="BQ68" s="195"/>
      <c r="BR68" s="195"/>
      <c r="BS68" s="195"/>
      <c r="BT68" s="195" t="s">
        <v>293</v>
      </c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</row>
    <row r="69" spans="1:105" ht="12" customHeight="1"/>
    <row r="70" spans="1:105" s="110" customFormat="1" ht="14.25">
      <c r="A70" s="223" t="s">
        <v>384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23"/>
      <c r="CI70" s="223"/>
      <c r="CJ70" s="223"/>
      <c r="CK70" s="223"/>
      <c r="CL70" s="223"/>
      <c r="CM70" s="223"/>
      <c r="CN70" s="223"/>
      <c r="CO70" s="223"/>
      <c r="CP70" s="223"/>
      <c r="CQ70" s="223"/>
      <c r="CR70" s="223"/>
      <c r="CS70" s="223"/>
      <c r="CT70" s="223"/>
      <c r="CU70" s="223"/>
      <c r="CV70" s="223"/>
      <c r="CW70" s="223"/>
      <c r="CX70" s="223"/>
      <c r="CY70" s="223"/>
      <c r="CZ70" s="223"/>
      <c r="DA70" s="223"/>
    </row>
    <row r="71" spans="1:105" s="109" customFormat="1" ht="6" customHeight="1"/>
    <row r="72" spans="1:105" s="110" customFormat="1" ht="15">
      <c r="A72" s="110" t="s">
        <v>326</v>
      </c>
      <c r="X72" s="239" t="s">
        <v>482</v>
      </c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39"/>
      <c r="BP72" s="239"/>
      <c r="BQ72" s="239"/>
      <c r="BR72" s="239"/>
      <c r="BS72" s="239"/>
      <c r="BT72" s="239"/>
      <c r="BU72" s="239"/>
      <c r="BV72" s="239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39"/>
      <c r="CN72" s="239"/>
      <c r="CO72" s="23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</row>
    <row r="73" spans="1:105" s="110" customFormat="1" ht="6" customHeight="1"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</row>
    <row r="74" spans="1:105" s="109" customFormat="1" ht="10.5" customHeight="1"/>
    <row r="75" spans="1:105" s="113" customFormat="1" ht="55.5" customHeight="1">
      <c r="A75" s="201" t="s">
        <v>329</v>
      </c>
      <c r="B75" s="202"/>
      <c r="C75" s="202"/>
      <c r="D75" s="202"/>
      <c r="E75" s="202"/>
      <c r="F75" s="202"/>
      <c r="G75" s="203"/>
      <c r="H75" s="201" t="s">
        <v>385</v>
      </c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3"/>
      <c r="BD75" s="201" t="s">
        <v>386</v>
      </c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3"/>
      <c r="BT75" s="201" t="s">
        <v>387</v>
      </c>
      <c r="BU75" s="202"/>
      <c r="BV75" s="202"/>
      <c r="BW75" s="202"/>
      <c r="BX75" s="202"/>
      <c r="BY75" s="202"/>
      <c r="BZ75" s="202"/>
      <c r="CA75" s="202"/>
      <c r="CB75" s="202"/>
      <c r="CC75" s="202"/>
      <c r="CD75" s="203"/>
      <c r="CE75" s="201" t="s">
        <v>388</v>
      </c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  <c r="CX75" s="202"/>
      <c r="CY75" s="202"/>
      <c r="CZ75" s="202"/>
      <c r="DA75" s="203"/>
    </row>
    <row r="76" spans="1:105" s="114" customFormat="1">
      <c r="A76" s="204">
        <v>1</v>
      </c>
      <c r="B76" s="204"/>
      <c r="C76" s="204"/>
      <c r="D76" s="204"/>
      <c r="E76" s="204"/>
      <c r="F76" s="204"/>
      <c r="G76" s="204"/>
      <c r="H76" s="204">
        <v>2</v>
      </c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>
        <v>3</v>
      </c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>
        <v>4</v>
      </c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>
        <v>5</v>
      </c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</row>
    <row r="77" spans="1:105" s="115" customFormat="1" ht="15" customHeight="1">
      <c r="A77" s="192"/>
      <c r="B77" s="192"/>
      <c r="C77" s="192"/>
      <c r="D77" s="192"/>
      <c r="E77" s="192"/>
      <c r="F77" s="192"/>
      <c r="G77" s="192"/>
      <c r="H77" s="193" t="s">
        <v>389</v>
      </c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227"/>
      <c r="BE77" s="227"/>
      <c r="BF77" s="227"/>
      <c r="BG77" s="227"/>
      <c r="BH77" s="227"/>
      <c r="BI77" s="227"/>
      <c r="BJ77" s="227"/>
      <c r="BK77" s="227"/>
      <c r="BL77" s="227"/>
      <c r="BM77" s="227"/>
      <c r="BN77" s="227"/>
      <c r="BO77" s="227"/>
      <c r="BP77" s="227"/>
      <c r="BQ77" s="227"/>
      <c r="BR77" s="227"/>
      <c r="BS77" s="227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</row>
    <row r="78" spans="1:105" s="115" customFormat="1" ht="15" customHeight="1">
      <c r="A78" s="192"/>
      <c r="B78" s="192"/>
      <c r="C78" s="192"/>
      <c r="D78" s="192"/>
      <c r="E78" s="192"/>
      <c r="F78" s="192"/>
      <c r="G78" s="192"/>
      <c r="H78" s="193" t="s">
        <v>440</v>
      </c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7">
        <f>SUM(CE80:DA83)</f>
        <v>0</v>
      </c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</row>
    <row r="79" spans="1:105" s="115" customFormat="1" ht="15" customHeight="1">
      <c r="A79" s="192"/>
      <c r="B79" s="192"/>
      <c r="C79" s="192"/>
      <c r="D79" s="192"/>
      <c r="E79" s="192"/>
      <c r="F79" s="192"/>
      <c r="G79" s="192"/>
      <c r="H79" s="232" t="s">
        <v>441</v>
      </c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</row>
    <row r="80" spans="1:105" s="115" customFormat="1" ht="15" customHeight="1">
      <c r="A80" s="192"/>
      <c r="B80" s="192"/>
      <c r="C80" s="192"/>
      <c r="D80" s="192"/>
      <c r="E80" s="192"/>
      <c r="F80" s="192"/>
      <c r="G80" s="192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7"/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</row>
    <row r="81" spans="1:105" s="115" customFormat="1" ht="15" customHeight="1">
      <c r="A81" s="192"/>
      <c r="B81" s="192"/>
      <c r="C81" s="192"/>
      <c r="D81" s="192"/>
      <c r="E81" s="192"/>
      <c r="F81" s="192"/>
      <c r="G81" s="192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</row>
    <row r="82" spans="1:105" s="115" customFormat="1" ht="15" customHeight="1">
      <c r="A82" s="192"/>
      <c r="B82" s="192"/>
      <c r="C82" s="192"/>
      <c r="D82" s="192"/>
      <c r="E82" s="192"/>
      <c r="F82" s="192"/>
      <c r="G82" s="192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5"/>
      <c r="BU82" s="195"/>
      <c r="BV82" s="195"/>
      <c r="BW82" s="195"/>
      <c r="BX82" s="195"/>
      <c r="BY82" s="195"/>
      <c r="BZ82" s="195"/>
      <c r="CA82" s="195"/>
      <c r="CB82" s="195"/>
      <c r="CC82" s="195"/>
      <c r="CD82" s="195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  <c r="CW82" s="198"/>
      <c r="CX82" s="198"/>
      <c r="CY82" s="198"/>
      <c r="CZ82" s="198"/>
      <c r="DA82" s="198"/>
    </row>
    <row r="83" spans="1:105" s="115" customFormat="1" ht="15" customHeight="1">
      <c r="A83" s="192"/>
      <c r="B83" s="192"/>
      <c r="C83" s="192"/>
      <c r="D83" s="192"/>
      <c r="E83" s="192"/>
      <c r="F83" s="192"/>
      <c r="G83" s="192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5"/>
      <c r="BU83" s="195"/>
      <c r="BV83" s="195"/>
      <c r="BW83" s="195"/>
      <c r="BX83" s="195"/>
      <c r="BY83" s="195"/>
      <c r="BZ83" s="195"/>
      <c r="CA83" s="195"/>
      <c r="CB83" s="195"/>
      <c r="CC83" s="195"/>
      <c r="CD83" s="195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</row>
    <row r="84" spans="1:105" s="115" customFormat="1" ht="15" customHeight="1">
      <c r="A84" s="192"/>
      <c r="B84" s="192"/>
      <c r="C84" s="192"/>
      <c r="D84" s="192"/>
      <c r="E84" s="192"/>
      <c r="F84" s="192"/>
      <c r="G84" s="192"/>
      <c r="H84" s="221" t="s">
        <v>336</v>
      </c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  <c r="AW84" s="221"/>
      <c r="AX84" s="221"/>
      <c r="AY84" s="221"/>
      <c r="AZ84" s="221"/>
      <c r="BA84" s="221"/>
      <c r="BB84" s="221"/>
      <c r="BC84" s="222"/>
      <c r="BD84" s="195"/>
      <c r="BE84" s="195"/>
      <c r="BF84" s="195"/>
      <c r="BG84" s="195"/>
      <c r="BH84" s="195"/>
      <c r="BI84" s="195"/>
      <c r="BJ84" s="195"/>
      <c r="BK84" s="195"/>
      <c r="BL84" s="195"/>
      <c r="BM84" s="195"/>
      <c r="BN84" s="195"/>
      <c r="BO84" s="195"/>
      <c r="BP84" s="195"/>
      <c r="BQ84" s="195"/>
      <c r="BR84" s="195"/>
      <c r="BS84" s="195"/>
      <c r="BT84" s="195" t="s">
        <v>293</v>
      </c>
      <c r="BU84" s="195"/>
      <c r="BV84" s="195"/>
      <c r="BW84" s="195"/>
      <c r="BX84" s="195"/>
      <c r="BY84" s="195"/>
      <c r="BZ84" s="195"/>
      <c r="CA84" s="195"/>
      <c r="CB84" s="195"/>
      <c r="CC84" s="195"/>
      <c r="CD84" s="195"/>
      <c r="CE84" s="197">
        <f>SUM(CE77:DA78)</f>
        <v>0</v>
      </c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</row>
    <row r="85" spans="1:105" s="115" customFormat="1" ht="15" customHeight="1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  <c r="BV85" s="109"/>
      <c r="BW85" s="109"/>
      <c r="BX85" s="109"/>
      <c r="BY85" s="109"/>
      <c r="BZ85" s="109"/>
      <c r="CA85" s="109"/>
      <c r="CB85" s="109"/>
      <c r="CC85" s="109"/>
      <c r="CD85" s="109"/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/>
      <c r="CQ85" s="109"/>
      <c r="CR85" s="109"/>
      <c r="CS85" s="109"/>
      <c r="CT85" s="109"/>
      <c r="CU85" s="109"/>
      <c r="CV85" s="109"/>
      <c r="CW85" s="109"/>
      <c r="CX85" s="109"/>
      <c r="CY85" s="109"/>
      <c r="CZ85" s="109"/>
      <c r="DA85" s="109"/>
    </row>
    <row r="86" spans="1:105" s="115" customFormat="1" ht="15" hidden="1" customHeight="1">
      <c r="A86" s="110" t="s">
        <v>326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239" t="s">
        <v>390</v>
      </c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239"/>
      <c r="AY86" s="239"/>
      <c r="AZ86" s="239"/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39"/>
      <c r="BL86" s="239"/>
      <c r="BM86" s="239"/>
      <c r="BN86" s="239"/>
      <c r="BO86" s="239"/>
      <c r="BP86" s="239"/>
      <c r="BQ86" s="239"/>
      <c r="BR86" s="239"/>
      <c r="BS86" s="239"/>
      <c r="BT86" s="239"/>
      <c r="BU86" s="239"/>
      <c r="BV86" s="239"/>
      <c r="BW86" s="239"/>
      <c r="BX86" s="239"/>
      <c r="BY86" s="239"/>
      <c r="BZ86" s="239"/>
      <c r="CA86" s="239"/>
      <c r="CB86" s="239"/>
      <c r="CC86" s="239"/>
      <c r="CD86" s="239"/>
      <c r="CE86" s="239"/>
      <c r="CF86" s="239"/>
      <c r="CG86" s="239"/>
      <c r="CH86" s="239"/>
      <c r="CI86" s="239"/>
      <c r="CJ86" s="239"/>
      <c r="CK86" s="239"/>
      <c r="CL86" s="239"/>
      <c r="CM86" s="239"/>
      <c r="CN86" s="239"/>
      <c r="CO86" s="239"/>
      <c r="CP86" s="239"/>
      <c r="CQ86" s="239"/>
      <c r="CR86" s="239"/>
      <c r="CS86" s="239"/>
      <c r="CT86" s="239"/>
      <c r="CU86" s="239"/>
      <c r="CV86" s="239"/>
      <c r="CW86" s="239"/>
      <c r="CX86" s="239"/>
      <c r="CY86" s="239"/>
      <c r="CZ86" s="239"/>
      <c r="DA86" s="239"/>
    </row>
    <row r="87" spans="1:105" s="115" customFormat="1" ht="15" hidden="1" customHeight="1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</row>
    <row r="88" spans="1:105" s="115" customFormat="1" ht="15" hidden="1" customHeight="1">
      <c r="A88" s="244" t="s">
        <v>327</v>
      </c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5" t="s">
        <v>6</v>
      </c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5"/>
      <c r="BP88" s="245"/>
      <c r="BQ88" s="245"/>
      <c r="BR88" s="245"/>
      <c r="BS88" s="245"/>
      <c r="BT88" s="245"/>
      <c r="BU88" s="245"/>
      <c r="BV88" s="245"/>
      <c r="BW88" s="245"/>
      <c r="BX88" s="245"/>
      <c r="BY88" s="245"/>
      <c r="BZ88" s="245"/>
      <c r="CA88" s="245"/>
      <c r="CB88" s="245"/>
      <c r="CC88" s="245"/>
      <c r="CD88" s="245"/>
      <c r="CE88" s="245"/>
      <c r="CF88" s="245"/>
      <c r="CG88" s="245"/>
      <c r="CH88" s="245"/>
      <c r="CI88" s="245"/>
      <c r="CJ88" s="245"/>
      <c r="CK88" s="245"/>
      <c r="CL88" s="245"/>
      <c r="CM88" s="245"/>
      <c r="CN88" s="245"/>
      <c r="CO88" s="245"/>
      <c r="CP88" s="245"/>
      <c r="CQ88" s="245"/>
      <c r="CR88" s="245"/>
      <c r="CS88" s="245"/>
      <c r="CT88" s="245"/>
      <c r="CU88" s="245"/>
      <c r="CV88" s="245"/>
      <c r="CW88" s="245"/>
      <c r="CX88" s="245"/>
      <c r="CY88" s="245"/>
      <c r="CZ88" s="245"/>
      <c r="DA88" s="245"/>
    </row>
    <row r="89" spans="1:105" s="115" customFormat="1" ht="15" hidden="1" customHeight="1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</row>
    <row r="90" spans="1:105" s="115" customFormat="1" ht="51.75" hidden="1" customHeight="1">
      <c r="A90" s="201" t="s">
        <v>329</v>
      </c>
      <c r="B90" s="202"/>
      <c r="C90" s="202"/>
      <c r="D90" s="202"/>
      <c r="E90" s="202"/>
      <c r="F90" s="202"/>
      <c r="G90" s="203"/>
      <c r="H90" s="201" t="s">
        <v>385</v>
      </c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3"/>
      <c r="BD90" s="201" t="s">
        <v>386</v>
      </c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3"/>
      <c r="BT90" s="246" t="s">
        <v>391</v>
      </c>
      <c r="BU90" s="247"/>
      <c r="BV90" s="247"/>
      <c r="BW90" s="247"/>
      <c r="BX90" s="247"/>
      <c r="BY90" s="247"/>
      <c r="BZ90" s="247"/>
      <c r="CA90" s="247"/>
      <c r="CB90" s="247"/>
      <c r="CC90" s="247"/>
      <c r="CD90" s="248"/>
      <c r="CE90" s="201" t="s">
        <v>392</v>
      </c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3"/>
    </row>
    <row r="91" spans="1:105" s="115" customFormat="1" ht="15" hidden="1" customHeight="1">
      <c r="A91" s="204">
        <v>1</v>
      </c>
      <c r="B91" s="204"/>
      <c r="C91" s="204"/>
      <c r="D91" s="204"/>
      <c r="E91" s="204"/>
      <c r="F91" s="204"/>
      <c r="G91" s="204"/>
      <c r="H91" s="204">
        <v>2</v>
      </c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4"/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>
        <v>3</v>
      </c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>
        <v>4</v>
      </c>
      <c r="BU91" s="204"/>
      <c r="BV91" s="204"/>
      <c r="BW91" s="204"/>
      <c r="BX91" s="204"/>
      <c r="BY91" s="204"/>
      <c r="BZ91" s="204"/>
      <c r="CA91" s="204"/>
      <c r="CB91" s="204"/>
      <c r="CC91" s="204"/>
      <c r="CD91" s="204"/>
      <c r="CE91" s="204">
        <v>5</v>
      </c>
      <c r="CF91" s="204"/>
      <c r="CG91" s="204"/>
      <c r="CH91" s="204"/>
      <c r="CI91" s="204"/>
      <c r="CJ91" s="204"/>
      <c r="CK91" s="204"/>
      <c r="CL91" s="204"/>
      <c r="CM91" s="204"/>
      <c r="CN91" s="204"/>
      <c r="CO91" s="204"/>
      <c r="CP91" s="204"/>
      <c r="CQ91" s="204"/>
      <c r="CR91" s="204"/>
      <c r="CS91" s="204"/>
      <c r="CT91" s="204"/>
      <c r="CU91" s="204"/>
      <c r="CV91" s="204"/>
      <c r="CW91" s="204"/>
      <c r="CX91" s="204"/>
      <c r="CY91" s="204"/>
      <c r="CZ91" s="204"/>
      <c r="DA91" s="204"/>
    </row>
    <row r="92" spans="1:105" s="115" customFormat="1" ht="15" hidden="1" customHeight="1">
      <c r="A92" s="240" t="s">
        <v>393</v>
      </c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1"/>
      <c r="AY92" s="241"/>
      <c r="AZ92" s="241"/>
      <c r="BA92" s="241"/>
      <c r="BB92" s="241"/>
      <c r="BC92" s="241"/>
      <c r="BD92" s="241"/>
      <c r="BE92" s="241"/>
      <c r="BF92" s="241"/>
      <c r="BG92" s="241"/>
      <c r="BH92" s="241"/>
      <c r="BI92" s="241"/>
      <c r="BJ92" s="241"/>
      <c r="BK92" s="241"/>
      <c r="BL92" s="241"/>
      <c r="BM92" s="241"/>
      <c r="BN92" s="241"/>
      <c r="BO92" s="241"/>
      <c r="BP92" s="241"/>
      <c r="BQ92" s="241"/>
      <c r="BR92" s="241"/>
      <c r="BS92" s="241"/>
      <c r="BT92" s="241"/>
      <c r="BU92" s="241"/>
      <c r="BV92" s="241"/>
      <c r="BW92" s="241"/>
      <c r="BX92" s="241"/>
      <c r="BY92" s="241"/>
      <c r="BZ92" s="241"/>
      <c r="CA92" s="241"/>
      <c r="CB92" s="241"/>
      <c r="CC92" s="241"/>
      <c r="CD92" s="241"/>
      <c r="CE92" s="242">
        <f>CE93</f>
        <v>0</v>
      </c>
      <c r="CF92" s="242"/>
      <c r="CG92" s="242"/>
      <c r="CH92" s="242"/>
      <c r="CI92" s="242"/>
      <c r="CJ92" s="242"/>
      <c r="CK92" s="242"/>
      <c r="CL92" s="242"/>
      <c r="CM92" s="242"/>
      <c r="CN92" s="242"/>
      <c r="CO92" s="242"/>
      <c r="CP92" s="242"/>
      <c r="CQ92" s="242"/>
      <c r="CR92" s="242"/>
      <c r="CS92" s="242"/>
      <c r="CT92" s="242"/>
      <c r="CU92" s="242"/>
      <c r="CV92" s="242"/>
      <c r="CW92" s="242"/>
      <c r="CX92" s="242"/>
      <c r="CY92" s="242"/>
      <c r="CZ92" s="242"/>
      <c r="DA92" s="243"/>
    </row>
    <row r="93" spans="1:105" s="115" customFormat="1" ht="15" hidden="1" customHeight="1">
      <c r="A93" s="192"/>
      <c r="B93" s="192"/>
      <c r="C93" s="192"/>
      <c r="D93" s="192"/>
      <c r="E93" s="192"/>
      <c r="F93" s="192"/>
      <c r="G93" s="192"/>
      <c r="H93" s="193" t="s">
        <v>394</v>
      </c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7">
        <f>BD93*BT93</f>
        <v>0</v>
      </c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</row>
    <row r="94" spans="1:105" s="115" customFormat="1" ht="15" hidden="1" customHeight="1">
      <c r="A94" s="192"/>
      <c r="B94" s="192"/>
      <c r="C94" s="192"/>
      <c r="D94" s="192"/>
      <c r="E94" s="192"/>
      <c r="F94" s="192"/>
      <c r="G94" s="192"/>
      <c r="H94" s="221" t="s">
        <v>336</v>
      </c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  <c r="AW94" s="221"/>
      <c r="AX94" s="221"/>
      <c r="AY94" s="221"/>
      <c r="AZ94" s="221"/>
      <c r="BA94" s="221"/>
      <c r="BB94" s="221"/>
      <c r="BC94" s="222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  <c r="BP94" s="195"/>
      <c r="BQ94" s="195"/>
      <c r="BR94" s="195"/>
      <c r="BS94" s="195"/>
      <c r="BT94" s="195" t="s">
        <v>293</v>
      </c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7">
        <f>CE92</f>
        <v>0</v>
      </c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</row>
    <row r="95" spans="1:105" s="115" customFormat="1" ht="15" hidden="1" customHeight="1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</row>
    <row r="96" spans="1:105" s="115" customFormat="1" ht="15" hidden="1" customHeight="1">
      <c r="A96" s="110" t="s">
        <v>326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239" t="s">
        <v>395</v>
      </c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239"/>
      <c r="AY96" s="239"/>
      <c r="AZ96" s="239"/>
      <c r="BA96" s="239"/>
      <c r="BB96" s="239"/>
      <c r="BC96" s="239"/>
      <c r="BD96" s="239"/>
      <c r="BE96" s="239"/>
      <c r="BF96" s="239"/>
      <c r="BG96" s="239"/>
      <c r="BH96" s="239"/>
      <c r="BI96" s="239"/>
      <c r="BJ96" s="239"/>
      <c r="BK96" s="239"/>
      <c r="BL96" s="239"/>
      <c r="BM96" s="239"/>
      <c r="BN96" s="239"/>
      <c r="BO96" s="239"/>
      <c r="BP96" s="239"/>
      <c r="BQ96" s="239"/>
      <c r="BR96" s="239"/>
      <c r="BS96" s="239"/>
      <c r="BT96" s="239"/>
      <c r="BU96" s="239"/>
      <c r="BV96" s="239"/>
      <c r="BW96" s="239"/>
      <c r="BX96" s="239"/>
      <c r="BY96" s="239"/>
      <c r="BZ96" s="239"/>
      <c r="CA96" s="239"/>
      <c r="CB96" s="239"/>
      <c r="CC96" s="239"/>
      <c r="CD96" s="239"/>
      <c r="CE96" s="239"/>
      <c r="CF96" s="239"/>
      <c r="CG96" s="239"/>
      <c r="CH96" s="239"/>
      <c r="CI96" s="239"/>
      <c r="CJ96" s="239"/>
      <c r="CK96" s="239"/>
      <c r="CL96" s="239"/>
      <c r="CM96" s="239"/>
      <c r="CN96" s="239"/>
      <c r="CO96" s="239"/>
      <c r="CP96" s="239"/>
      <c r="CQ96" s="239"/>
      <c r="CR96" s="239"/>
      <c r="CS96" s="239"/>
      <c r="CT96" s="239"/>
      <c r="CU96" s="239"/>
      <c r="CV96" s="239"/>
      <c r="CW96" s="239"/>
      <c r="CX96" s="239"/>
      <c r="CY96" s="239"/>
      <c r="CZ96" s="239"/>
      <c r="DA96" s="239"/>
    </row>
    <row r="97" spans="1:105" s="115" customFormat="1" ht="15" hidden="1" customHeight="1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</row>
    <row r="98" spans="1:105" s="115" customFormat="1" ht="15" hidden="1" customHeight="1">
      <c r="A98" s="244" t="s">
        <v>327</v>
      </c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  <c r="AJ98" s="244"/>
      <c r="AK98" s="244"/>
      <c r="AL98" s="244"/>
      <c r="AM98" s="244"/>
      <c r="AN98" s="244"/>
      <c r="AO98" s="244"/>
      <c r="AP98" s="245" t="s">
        <v>6</v>
      </c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245"/>
      <c r="BI98" s="245"/>
      <c r="BJ98" s="245"/>
      <c r="BK98" s="245"/>
      <c r="BL98" s="245"/>
      <c r="BM98" s="245"/>
      <c r="BN98" s="245"/>
      <c r="BO98" s="245"/>
      <c r="BP98" s="245"/>
      <c r="BQ98" s="245"/>
      <c r="BR98" s="245"/>
      <c r="BS98" s="245"/>
      <c r="BT98" s="245"/>
      <c r="BU98" s="245"/>
      <c r="BV98" s="245"/>
      <c r="BW98" s="245"/>
      <c r="BX98" s="245"/>
      <c r="BY98" s="245"/>
      <c r="BZ98" s="245"/>
      <c r="CA98" s="245"/>
      <c r="CB98" s="245"/>
      <c r="CC98" s="245"/>
      <c r="CD98" s="245"/>
      <c r="CE98" s="245"/>
      <c r="CF98" s="245"/>
      <c r="CG98" s="245"/>
      <c r="CH98" s="245"/>
      <c r="CI98" s="245"/>
      <c r="CJ98" s="245"/>
      <c r="CK98" s="245"/>
      <c r="CL98" s="245"/>
      <c r="CM98" s="245"/>
      <c r="CN98" s="245"/>
      <c r="CO98" s="245"/>
      <c r="CP98" s="245"/>
      <c r="CQ98" s="245"/>
      <c r="CR98" s="245"/>
      <c r="CS98" s="245"/>
      <c r="CT98" s="245"/>
      <c r="CU98" s="245"/>
      <c r="CV98" s="245"/>
      <c r="CW98" s="245"/>
      <c r="CX98" s="245"/>
      <c r="CY98" s="245"/>
      <c r="CZ98" s="245"/>
      <c r="DA98" s="245"/>
    </row>
    <row r="99" spans="1:105" s="115" customFormat="1" ht="15" hidden="1" customHeight="1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</row>
    <row r="100" spans="1:105" s="115" customFormat="1" ht="39" hidden="1" customHeight="1">
      <c r="A100" s="201" t="s">
        <v>329</v>
      </c>
      <c r="B100" s="202"/>
      <c r="C100" s="202"/>
      <c r="D100" s="202"/>
      <c r="E100" s="202"/>
      <c r="F100" s="202"/>
      <c r="G100" s="203"/>
      <c r="H100" s="201" t="s">
        <v>385</v>
      </c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2"/>
      <c r="AT100" s="202"/>
      <c r="AU100" s="202"/>
      <c r="AV100" s="202"/>
      <c r="AW100" s="202"/>
      <c r="AX100" s="202"/>
      <c r="AY100" s="202"/>
      <c r="AZ100" s="202"/>
      <c r="BA100" s="202"/>
      <c r="BB100" s="202"/>
      <c r="BC100" s="203"/>
      <c r="BD100" s="246" t="s">
        <v>396</v>
      </c>
      <c r="BE100" s="247"/>
      <c r="BF100" s="247"/>
      <c r="BG100" s="247"/>
      <c r="BH100" s="247"/>
      <c r="BI100" s="247"/>
      <c r="BJ100" s="247"/>
      <c r="BK100" s="247"/>
      <c r="BL100" s="247"/>
      <c r="BM100" s="247"/>
      <c r="BN100" s="247"/>
      <c r="BO100" s="247"/>
      <c r="BP100" s="247"/>
      <c r="BQ100" s="247"/>
      <c r="BR100" s="247"/>
      <c r="BS100" s="248"/>
      <c r="BT100" s="246" t="s">
        <v>397</v>
      </c>
      <c r="BU100" s="247"/>
      <c r="BV100" s="247"/>
      <c r="BW100" s="247"/>
      <c r="BX100" s="247"/>
      <c r="BY100" s="247"/>
      <c r="BZ100" s="247"/>
      <c r="CA100" s="247"/>
      <c r="CB100" s="247"/>
      <c r="CC100" s="247"/>
      <c r="CD100" s="248"/>
      <c r="CE100" s="201" t="s">
        <v>398</v>
      </c>
      <c r="CF100" s="202"/>
      <c r="CG100" s="202"/>
      <c r="CH100" s="202"/>
      <c r="CI100" s="202"/>
      <c r="CJ100" s="202"/>
      <c r="CK100" s="202"/>
      <c r="CL100" s="202"/>
      <c r="CM100" s="202"/>
      <c r="CN100" s="202"/>
      <c r="CO100" s="202"/>
      <c r="CP100" s="202"/>
      <c r="CQ100" s="202"/>
      <c r="CR100" s="202"/>
      <c r="CS100" s="202"/>
      <c r="CT100" s="202"/>
      <c r="CU100" s="202"/>
      <c r="CV100" s="202"/>
      <c r="CW100" s="202"/>
      <c r="CX100" s="202"/>
      <c r="CY100" s="202"/>
      <c r="CZ100" s="202"/>
      <c r="DA100" s="203"/>
    </row>
    <row r="101" spans="1:105" s="115" customFormat="1" ht="15" hidden="1" customHeight="1">
      <c r="A101" s="204">
        <v>1</v>
      </c>
      <c r="B101" s="204"/>
      <c r="C101" s="204"/>
      <c r="D101" s="204"/>
      <c r="E101" s="204"/>
      <c r="F101" s="204"/>
      <c r="G101" s="204"/>
      <c r="H101" s="204">
        <v>2</v>
      </c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>
        <v>3</v>
      </c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>
        <v>4</v>
      </c>
      <c r="BU101" s="204"/>
      <c r="BV101" s="204"/>
      <c r="BW101" s="204"/>
      <c r="BX101" s="204"/>
      <c r="BY101" s="204"/>
      <c r="BZ101" s="204"/>
      <c r="CA101" s="204"/>
      <c r="CB101" s="204"/>
      <c r="CC101" s="204"/>
      <c r="CD101" s="204"/>
      <c r="CE101" s="204">
        <v>5</v>
      </c>
      <c r="CF101" s="204"/>
      <c r="CG101" s="204"/>
      <c r="CH101" s="204"/>
      <c r="CI101" s="204"/>
      <c r="CJ101" s="204"/>
      <c r="CK101" s="204"/>
      <c r="CL101" s="204"/>
      <c r="CM101" s="204"/>
      <c r="CN101" s="204"/>
      <c r="CO101" s="204"/>
      <c r="CP101" s="204"/>
      <c r="CQ101" s="204"/>
      <c r="CR101" s="204"/>
      <c r="CS101" s="204"/>
      <c r="CT101" s="204"/>
      <c r="CU101" s="204"/>
      <c r="CV101" s="204"/>
      <c r="CW101" s="204"/>
      <c r="CX101" s="204"/>
      <c r="CY101" s="204"/>
      <c r="CZ101" s="204"/>
      <c r="DA101" s="204"/>
    </row>
    <row r="102" spans="1:105" s="115" customFormat="1" ht="15" hidden="1" customHeight="1">
      <c r="A102" s="240" t="s">
        <v>393</v>
      </c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41"/>
      <c r="AP102" s="241"/>
      <c r="AQ102" s="241"/>
      <c r="AR102" s="241"/>
      <c r="AS102" s="241"/>
      <c r="AT102" s="241"/>
      <c r="AU102" s="241"/>
      <c r="AV102" s="241"/>
      <c r="AW102" s="241"/>
      <c r="AX102" s="241"/>
      <c r="AY102" s="241"/>
      <c r="AZ102" s="241"/>
      <c r="BA102" s="241"/>
      <c r="BB102" s="241"/>
      <c r="BC102" s="241"/>
      <c r="BD102" s="241"/>
      <c r="BE102" s="241"/>
      <c r="BF102" s="241"/>
      <c r="BG102" s="241"/>
      <c r="BH102" s="241"/>
      <c r="BI102" s="241"/>
      <c r="BJ102" s="241"/>
      <c r="BK102" s="241"/>
      <c r="BL102" s="241"/>
      <c r="BM102" s="241"/>
      <c r="BN102" s="241"/>
      <c r="BO102" s="241"/>
      <c r="BP102" s="241"/>
      <c r="BQ102" s="241"/>
      <c r="BR102" s="241"/>
      <c r="BS102" s="241"/>
      <c r="BT102" s="241"/>
      <c r="BU102" s="241"/>
      <c r="BV102" s="241"/>
      <c r="BW102" s="241"/>
      <c r="BX102" s="241"/>
      <c r="BY102" s="241"/>
      <c r="BZ102" s="241"/>
      <c r="CA102" s="241"/>
      <c r="CB102" s="241"/>
      <c r="CC102" s="241"/>
      <c r="CD102" s="241"/>
      <c r="CE102" s="242">
        <f>CE103</f>
        <v>0</v>
      </c>
      <c r="CF102" s="242"/>
      <c r="CG102" s="242"/>
      <c r="CH102" s="242"/>
      <c r="CI102" s="242"/>
      <c r="CJ102" s="242"/>
      <c r="CK102" s="242"/>
      <c r="CL102" s="242"/>
      <c r="CM102" s="242"/>
      <c r="CN102" s="242"/>
      <c r="CO102" s="242"/>
      <c r="CP102" s="242"/>
      <c r="CQ102" s="242"/>
      <c r="CR102" s="242"/>
      <c r="CS102" s="242"/>
      <c r="CT102" s="242"/>
      <c r="CU102" s="242"/>
      <c r="CV102" s="242"/>
      <c r="CW102" s="242"/>
      <c r="CX102" s="242"/>
      <c r="CY102" s="242"/>
      <c r="CZ102" s="242"/>
      <c r="DA102" s="243"/>
    </row>
    <row r="103" spans="1:105" s="115" customFormat="1" ht="24.75" hidden="1" customHeight="1">
      <c r="A103" s="192"/>
      <c r="B103" s="192"/>
      <c r="C103" s="192"/>
      <c r="D103" s="192"/>
      <c r="E103" s="192"/>
      <c r="F103" s="192"/>
      <c r="G103" s="192"/>
      <c r="H103" s="193" t="s">
        <v>399</v>
      </c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7"/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197"/>
      <c r="CS103" s="197"/>
      <c r="CT103" s="197"/>
      <c r="CU103" s="197"/>
      <c r="CV103" s="197"/>
      <c r="CW103" s="197"/>
      <c r="CX103" s="197"/>
      <c r="CY103" s="197"/>
      <c r="CZ103" s="197"/>
      <c r="DA103" s="197"/>
    </row>
    <row r="104" spans="1:105" s="115" customFormat="1" ht="15" hidden="1" customHeight="1">
      <c r="A104" s="192"/>
      <c r="B104" s="192"/>
      <c r="C104" s="192"/>
      <c r="D104" s="192"/>
      <c r="E104" s="192"/>
      <c r="F104" s="192"/>
      <c r="G104" s="192"/>
      <c r="H104" s="221" t="s">
        <v>336</v>
      </c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1"/>
      <c r="AS104" s="221"/>
      <c r="AT104" s="221"/>
      <c r="AU104" s="221"/>
      <c r="AV104" s="221"/>
      <c r="AW104" s="221"/>
      <c r="AX104" s="221"/>
      <c r="AY104" s="221"/>
      <c r="AZ104" s="221"/>
      <c r="BA104" s="221"/>
      <c r="BB104" s="221"/>
      <c r="BC104" s="222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 t="s">
        <v>293</v>
      </c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7">
        <f>CE103</f>
        <v>0</v>
      </c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</row>
    <row r="105" spans="1:105" s="115" customFormat="1" ht="15" hidden="1" customHeight="1">
      <c r="A105" s="117"/>
      <c r="B105" s="117"/>
      <c r="C105" s="117"/>
      <c r="D105" s="117"/>
      <c r="E105" s="117"/>
      <c r="F105" s="117"/>
      <c r="G105" s="117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19"/>
      <c r="BU105" s="119"/>
      <c r="BV105" s="119"/>
      <c r="BW105" s="119"/>
      <c r="BX105" s="119"/>
      <c r="BY105" s="119"/>
      <c r="BZ105" s="119"/>
      <c r="CA105" s="119"/>
      <c r="CB105" s="119"/>
      <c r="CC105" s="119"/>
      <c r="CD105" s="119"/>
      <c r="CE105" s="119"/>
      <c r="CF105" s="119"/>
      <c r="CG105" s="119"/>
      <c r="CH105" s="119"/>
      <c r="CI105" s="119"/>
      <c r="CJ105" s="119"/>
      <c r="CK105" s="119"/>
      <c r="CL105" s="119"/>
      <c r="CM105" s="119"/>
      <c r="CN105" s="119"/>
      <c r="CO105" s="119"/>
      <c r="CP105" s="119"/>
      <c r="CQ105" s="119"/>
      <c r="CR105" s="119"/>
      <c r="CS105" s="119"/>
      <c r="CT105" s="119"/>
      <c r="CU105" s="119"/>
      <c r="CV105" s="119"/>
      <c r="CW105" s="119"/>
      <c r="CX105" s="119"/>
      <c r="CY105" s="119"/>
      <c r="CZ105" s="119"/>
      <c r="DA105" s="119"/>
    </row>
    <row r="106" spans="1:105" s="110" customFormat="1" ht="15">
      <c r="A106" s="110" t="s">
        <v>326</v>
      </c>
      <c r="X106" s="239" t="s">
        <v>400</v>
      </c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39"/>
      <c r="BE106" s="239"/>
      <c r="BF106" s="239"/>
      <c r="BG106" s="239"/>
      <c r="BH106" s="239"/>
      <c r="BI106" s="239"/>
      <c r="BJ106" s="239"/>
      <c r="BK106" s="239"/>
      <c r="BL106" s="239"/>
      <c r="BM106" s="239"/>
      <c r="BN106" s="239"/>
      <c r="BO106" s="239"/>
      <c r="BP106" s="239"/>
      <c r="BQ106" s="239"/>
      <c r="BR106" s="239"/>
      <c r="BS106" s="239"/>
      <c r="BT106" s="239"/>
      <c r="BU106" s="239"/>
      <c r="BV106" s="239"/>
      <c r="BW106" s="239"/>
      <c r="BX106" s="239"/>
      <c r="BY106" s="239"/>
      <c r="BZ106" s="239"/>
      <c r="CA106" s="239"/>
      <c r="CB106" s="239"/>
      <c r="CC106" s="239"/>
      <c r="CD106" s="239"/>
      <c r="CE106" s="239"/>
      <c r="CF106" s="239"/>
      <c r="CG106" s="239"/>
      <c r="CH106" s="239"/>
      <c r="CI106" s="239"/>
      <c r="CJ106" s="239"/>
      <c r="CK106" s="239"/>
      <c r="CL106" s="239"/>
      <c r="CM106" s="239"/>
      <c r="CN106" s="239"/>
      <c r="CO106" s="239"/>
      <c r="CP106" s="239"/>
      <c r="CQ106" s="239"/>
      <c r="CR106" s="239"/>
      <c r="CS106" s="239"/>
      <c r="CT106" s="239"/>
      <c r="CU106" s="239"/>
      <c r="CV106" s="239"/>
      <c r="CW106" s="239"/>
      <c r="CX106" s="239"/>
      <c r="CY106" s="239"/>
      <c r="CZ106" s="239"/>
      <c r="DA106" s="239"/>
    </row>
    <row r="107" spans="1:105" s="110" customFormat="1" ht="6" customHeight="1"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</row>
    <row r="108" spans="1:105" s="109" customFormat="1" ht="10.5" customHeight="1"/>
    <row r="109" spans="1:105" s="113" customFormat="1" ht="55.5" customHeight="1">
      <c r="A109" s="201" t="s">
        <v>329</v>
      </c>
      <c r="B109" s="202"/>
      <c r="C109" s="202"/>
      <c r="D109" s="202"/>
      <c r="E109" s="202"/>
      <c r="F109" s="202"/>
      <c r="G109" s="203"/>
      <c r="H109" s="201" t="s">
        <v>385</v>
      </c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202"/>
      <c r="AM109" s="202"/>
      <c r="AN109" s="202"/>
      <c r="AO109" s="202"/>
      <c r="AP109" s="202"/>
      <c r="AQ109" s="202"/>
      <c r="AR109" s="202"/>
      <c r="AS109" s="202"/>
      <c r="AT109" s="202"/>
      <c r="AU109" s="202"/>
      <c r="AV109" s="202"/>
      <c r="AW109" s="202"/>
      <c r="AX109" s="202"/>
      <c r="AY109" s="202"/>
      <c r="AZ109" s="202"/>
      <c r="BA109" s="202"/>
      <c r="BB109" s="202"/>
      <c r="BC109" s="203"/>
      <c r="BD109" s="201" t="s">
        <v>386</v>
      </c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2"/>
      <c r="BQ109" s="202"/>
      <c r="BR109" s="202"/>
      <c r="BS109" s="203"/>
      <c r="BT109" s="201" t="s">
        <v>387</v>
      </c>
      <c r="BU109" s="202"/>
      <c r="BV109" s="202"/>
      <c r="BW109" s="202"/>
      <c r="BX109" s="202"/>
      <c r="BY109" s="202"/>
      <c r="BZ109" s="202"/>
      <c r="CA109" s="202"/>
      <c r="CB109" s="202"/>
      <c r="CC109" s="202"/>
      <c r="CD109" s="203"/>
      <c r="CE109" s="201" t="s">
        <v>388</v>
      </c>
      <c r="CF109" s="202"/>
      <c r="CG109" s="202"/>
      <c r="CH109" s="202"/>
      <c r="CI109" s="202"/>
      <c r="CJ109" s="202"/>
      <c r="CK109" s="202"/>
      <c r="CL109" s="202"/>
      <c r="CM109" s="202"/>
      <c r="CN109" s="202"/>
      <c r="CO109" s="202"/>
      <c r="CP109" s="202"/>
      <c r="CQ109" s="202"/>
      <c r="CR109" s="202"/>
      <c r="CS109" s="202"/>
      <c r="CT109" s="202"/>
      <c r="CU109" s="202"/>
      <c r="CV109" s="202"/>
      <c r="CW109" s="202"/>
      <c r="CX109" s="202"/>
      <c r="CY109" s="202"/>
      <c r="CZ109" s="202"/>
      <c r="DA109" s="203"/>
    </row>
    <row r="110" spans="1:105" s="114" customFormat="1">
      <c r="A110" s="204">
        <v>1</v>
      </c>
      <c r="B110" s="204"/>
      <c r="C110" s="204"/>
      <c r="D110" s="204"/>
      <c r="E110" s="204"/>
      <c r="F110" s="204"/>
      <c r="G110" s="204"/>
      <c r="H110" s="204">
        <v>2</v>
      </c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>
        <v>3</v>
      </c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>
        <v>4</v>
      </c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>
        <v>5</v>
      </c>
      <c r="CF110" s="204"/>
      <c r="CG110" s="204"/>
      <c r="CH110" s="204"/>
      <c r="CI110" s="204"/>
      <c r="CJ110" s="204"/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</row>
    <row r="111" spans="1:105" s="115" customFormat="1" ht="15" customHeight="1">
      <c r="A111" s="192"/>
      <c r="B111" s="192"/>
      <c r="C111" s="192"/>
      <c r="D111" s="192"/>
      <c r="E111" s="192"/>
      <c r="F111" s="192"/>
      <c r="G111" s="192"/>
      <c r="H111" s="193" t="s">
        <v>483</v>
      </c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98"/>
      <c r="CP111" s="198"/>
      <c r="CQ111" s="198"/>
      <c r="CR111" s="198"/>
      <c r="CS111" s="198"/>
      <c r="CT111" s="198"/>
      <c r="CU111" s="198"/>
      <c r="CV111" s="198"/>
      <c r="CW111" s="198"/>
      <c r="CX111" s="198"/>
      <c r="CY111" s="198"/>
      <c r="CZ111" s="198"/>
      <c r="DA111" s="198"/>
    </row>
    <row r="112" spans="1:105" s="115" customFormat="1" ht="15" customHeight="1">
      <c r="A112" s="192"/>
      <c r="B112" s="192"/>
      <c r="C112" s="192"/>
      <c r="D112" s="192"/>
      <c r="E112" s="192"/>
      <c r="F112" s="192"/>
      <c r="G112" s="192"/>
      <c r="H112" s="232" t="s">
        <v>484</v>
      </c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  <c r="AF112" s="232"/>
      <c r="AG112" s="232"/>
      <c r="AH112" s="232"/>
      <c r="AI112" s="232"/>
      <c r="AJ112" s="232"/>
      <c r="AK112" s="232"/>
      <c r="AL112" s="232"/>
      <c r="AM112" s="232"/>
      <c r="AN112" s="232"/>
      <c r="AO112" s="232"/>
      <c r="AP112" s="232"/>
      <c r="AQ112" s="232"/>
      <c r="AR112" s="232"/>
      <c r="AS112" s="232"/>
      <c r="AT112" s="232"/>
      <c r="AU112" s="232"/>
      <c r="AV112" s="232"/>
      <c r="AW112" s="232"/>
      <c r="AX112" s="232"/>
      <c r="AY112" s="232"/>
      <c r="AZ112" s="232"/>
      <c r="BA112" s="232"/>
      <c r="BB112" s="232"/>
      <c r="BC112" s="232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</row>
    <row r="113" spans="1:105" s="115" customFormat="1" ht="15" customHeight="1">
      <c r="A113" s="192"/>
      <c r="B113" s="192"/>
      <c r="C113" s="192"/>
      <c r="D113" s="192"/>
      <c r="E113" s="192"/>
      <c r="F113" s="192"/>
      <c r="G113" s="192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7">
        <f t="shared" ref="BD113:BD120" si="0">CE113*100/2.2</f>
        <v>0</v>
      </c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8"/>
      <c r="CF113" s="198"/>
      <c r="CG113" s="198"/>
      <c r="CH113" s="198"/>
      <c r="CI113" s="198"/>
      <c r="CJ113" s="198"/>
      <c r="CK113" s="198"/>
      <c r="CL113" s="198"/>
      <c r="CM113" s="198"/>
      <c r="CN113" s="198"/>
      <c r="CO113" s="198"/>
      <c r="CP113" s="198"/>
      <c r="CQ113" s="198"/>
      <c r="CR113" s="198"/>
      <c r="CS113" s="198"/>
      <c r="CT113" s="198"/>
      <c r="CU113" s="198"/>
      <c r="CV113" s="198"/>
      <c r="CW113" s="198"/>
      <c r="CX113" s="198"/>
      <c r="CY113" s="198"/>
      <c r="CZ113" s="198"/>
      <c r="DA113" s="198"/>
    </row>
    <row r="114" spans="1:105" s="115" customFormat="1" ht="15" customHeight="1">
      <c r="A114" s="192"/>
      <c r="B114" s="192"/>
      <c r="C114" s="192"/>
      <c r="D114" s="192"/>
      <c r="E114" s="192"/>
      <c r="F114" s="192"/>
      <c r="G114" s="192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7">
        <f t="shared" si="0"/>
        <v>0</v>
      </c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</row>
    <row r="115" spans="1:105" s="115" customFormat="1" ht="15" customHeight="1">
      <c r="A115" s="192"/>
      <c r="B115" s="192"/>
      <c r="C115" s="192"/>
      <c r="D115" s="192"/>
      <c r="E115" s="192"/>
      <c r="F115" s="192"/>
      <c r="G115" s="192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7">
        <f t="shared" si="0"/>
        <v>0</v>
      </c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  <c r="CW115" s="198"/>
      <c r="CX115" s="198"/>
      <c r="CY115" s="198"/>
      <c r="CZ115" s="198"/>
      <c r="DA115" s="198"/>
    </row>
    <row r="116" spans="1:105" s="115" customFormat="1" ht="15" customHeight="1">
      <c r="A116" s="192"/>
      <c r="B116" s="192"/>
      <c r="C116" s="192"/>
      <c r="D116" s="192"/>
      <c r="E116" s="192"/>
      <c r="F116" s="192"/>
      <c r="G116" s="192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7">
        <f t="shared" si="0"/>
        <v>0</v>
      </c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5"/>
      <c r="BU116" s="195"/>
      <c r="BV116" s="195"/>
      <c r="BW116" s="195"/>
      <c r="BX116" s="195"/>
      <c r="BY116" s="195"/>
      <c r="BZ116" s="195"/>
      <c r="CA116" s="195"/>
      <c r="CB116" s="195"/>
      <c r="CC116" s="195"/>
      <c r="CD116" s="195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  <c r="CW116" s="198"/>
      <c r="CX116" s="198"/>
      <c r="CY116" s="198"/>
      <c r="CZ116" s="198"/>
      <c r="DA116" s="198"/>
    </row>
    <row r="117" spans="1:105" s="115" customFormat="1" ht="15" customHeight="1">
      <c r="A117" s="192"/>
      <c r="B117" s="192"/>
      <c r="C117" s="192"/>
      <c r="D117" s="192"/>
      <c r="E117" s="192"/>
      <c r="F117" s="192"/>
      <c r="G117" s="192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7">
        <f t="shared" si="0"/>
        <v>0</v>
      </c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  <c r="CW117" s="198"/>
      <c r="CX117" s="198"/>
      <c r="CY117" s="198"/>
      <c r="CZ117" s="198"/>
      <c r="DA117" s="198"/>
    </row>
    <row r="118" spans="1:105" s="115" customFormat="1" ht="15" customHeight="1">
      <c r="A118" s="192"/>
      <c r="B118" s="192"/>
      <c r="C118" s="192"/>
      <c r="D118" s="192"/>
      <c r="E118" s="192"/>
      <c r="F118" s="192"/>
      <c r="G118" s="192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7">
        <f t="shared" si="0"/>
        <v>0</v>
      </c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5"/>
      <c r="BU118" s="195"/>
      <c r="BV118" s="195"/>
      <c r="BW118" s="195"/>
      <c r="BX118" s="195"/>
      <c r="BY118" s="195"/>
      <c r="BZ118" s="195"/>
      <c r="CA118" s="195"/>
      <c r="CB118" s="195"/>
      <c r="CC118" s="195"/>
      <c r="CD118" s="195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  <c r="CW118" s="198"/>
      <c r="CX118" s="198"/>
      <c r="CY118" s="198"/>
      <c r="CZ118" s="198"/>
      <c r="DA118" s="198"/>
    </row>
    <row r="119" spans="1:105" s="115" customFormat="1" ht="15" customHeight="1">
      <c r="A119" s="192"/>
      <c r="B119" s="192"/>
      <c r="C119" s="192"/>
      <c r="D119" s="192"/>
      <c r="E119" s="192"/>
      <c r="F119" s="192"/>
      <c r="G119" s="192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7">
        <f t="shared" si="0"/>
        <v>0</v>
      </c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8"/>
      <c r="CF119" s="198"/>
      <c r="CG119" s="198"/>
      <c r="CH119" s="198"/>
      <c r="CI119" s="198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  <c r="CW119" s="198"/>
      <c r="CX119" s="198"/>
      <c r="CY119" s="198"/>
      <c r="CZ119" s="198"/>
      <c r="DA119" s="198"/>
    </row>
    <row r="120" spans="1:105" s="115" customFormat="1" ht="15" customHeight="1">
      <c r="A120" s="192"/>
      <c r="B120" s="192"/>
      <c r="C120" s="192"/>
      <c r="D120" s="192"/>
      <c r="E120" s="192"/>
      <c r="F120" s="192"/>
      <c r="G120" s="192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7">
        <f t="shared" si="0"/>
        <v>0</v>
      </c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5"/>
      <c r="BU120" s="195"/>
      <c r="BV120" s="195"/>
      <c r="BW120" s="195"/>
      <c r="BX120" s="195"/>
      <c r="BY120" s="195"/>
      <c r="BZ120" s="195"/>
      <c r="CA120" s="195"/>
      <c r="CB120" s="195"/>
      <c r="CC120" s="195"/>
      <c r="CD120" s="195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  <c r="CW120" s="198"/>
      <c r="CX120" s="198"/>
      <c r="CY120" s="198"/>
      <c r="CZ120" s="198"/>
      <c r="DA120" s="198"/>
    </row>
    <row r="121" spans="1:105" s="115" customFormat="1" ht="15" customHeight="1">
      <c r="A121" s="192"/>
      <c r="B121" s="192"/>
      <c r="C121" s="192"/>
      <c r="D121" s="192"/>
      <c r="E121" s="192"/>
      <c r="F121" s="192"/>
      <c r="G121" s="192"/>
      <c r="H121" s="221" t="s">
        <v>336</v>
      </c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  <c r="AS121" s="221"/>
      <c r="AT121" s="221"/>
      <c r="AU121" s="221"/>
      <c r="AV121" s="221"/>
      <c r="AW121" s="221"/>
      <c r="AX121" s="221"/>
      <c r="AY121" s="221"/>
      <c r="AZ121" s="221"/>
      <c r="BA121" s="221"/>
      <c r="BB121" s="221"/>
      <c r="BC121" s="222"/>
      <c r="BD121" s="195"/>
      <c r="BE121" s="195"/>
      <c r="BF121" s="195"/>
      <c r="BG121" s="195"/>
      <c r="BH121" s="195"/>
      <c r="BI121" s="195"/>
      <c r="BJ121" s="195"/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 t="s">
        <v>293</v>
      </c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7">
        <f>SUM(CE113:DA120)</f>
        <v>0</v>
      </c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</row>
    <row r="122" spans="1:105" s="115" customFormat="1" ht="15" customHeight="1">
      <c r="A122" s="123"/>
      <c r="B122" s="123"/>
      <c r="C122" s="123"/>
      <c r="D122" s="123"/>
      <c r="E122" s="123"/>
      <c r="F122" s="123"/>
      <c r="G122" s="123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</row>
    <row r="123" spans="1:105" s="110" customFormat="1" ht="15">
      <c r="A123" s="110" t="s">
        <v>326</v>
      </c>
      <c r="X123" s="239" t="s">
        <v>401</v>
      </c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239"/>
      <c r="AX123" s="239"/>
      <c r="AY123" s="239"/>
      <c r="AZ123" s="239"/>
      <c r="BA123" s="239"/>
      <c r="BB123" s="239"/>
      <c r="BC123" s="239"/>
      <c r="BD123" s="239"/>
      <c r="BE123" s="239"/>
      <c r="BF123" s="239"/>
      <c r="BG123" s="239"/>
      <c r="BH123" s="239"/>
      <c r="BI123" s="239"/>
      <c r="BJ123" s="239"/>
      <c r="BK123" s="239"/>
      <c r="BL123" s="239"/>
      <c r="BM123" s="239"/>
      <c r="BN123" s="239"/>
      <c r="BO123" s="239"/>
      <c r="BP123" s="239"/>
      <c r="BQ123" s="239"/>
      <c r="BR123" s="239"/>
      <c r="BS123" s="239"/>
      <c r="BT123" s="239"/>
      <c r="BU123" s="239"/>
      <c r="BV123" s="239"/>
      <c r="BW123" s="239"/>
      <c r="BX123" s="239"/>
      <c r="BY123" s="239"/>
      <c r="BZ123" s="239"/>
      <c r="CA123" s="239"/>
      <c r="CB123" s="239"/>
      <c r="CC123" s="239"/>
      <c r="CD123" s="239"/>
      <c r="CE123" s="239"/>
      <c r="CF123" s="239"/>
      <c r="CG123" s="239"/>
      <c r="CH123" s="239"/>
      <c r="CI123" s="239"/>
      <c r="CJ123" s="239"/>
      <c r="CK123" s="239"/>
      <c r="CL123" s="239"/>
      <c r="CM123" s="239"/>
      <c r="CN123" s="239"/>
      <c r="CO123" s="239"/>
      <c r="CP123" s="239"/>
      <c r="CQ123" s="239"/>
      <c r="CR123" s="239"/>
      <c r="CS123" s="239"/>
      <c r="CT123" s="239"/>
      <c r="CU123" s="239"/>
      <c r="CV123" s="239"/>
      <c r="CW123" s="239"/>
      <c r="CX123" s="239"/>
      <c r="CY123" s="239"/>
      <c r="CZ123" s="239"/>
      <c r="DA123" s="239"/>
    </row>
    <row r="124" spans="1:105" s="110" customFormat="1" ht="6" customHeight="1"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</row>
    <row r="125" spans="1:105" s="109" customFormat="1" ht="10.5" customHeight="1"/>
    <row r="126" spans="1:105" s="113" customFormat="1" ht="55.5" customHeight="1">
      <c r="A126" s="201" t="s">
        <v>329</v>
      </c>
      <c r="B126" s="202"/>
      <c r="C126" s="202"/>
      <c r="D126" s="202"/>
      <c r="E126" s="202"/>
      <c r="F126" s="202"/>
      <c r="G126" s="203"/>
      <c r="H126" s="201" t="s">
        <v>385</v>
      </c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  <c r="BC126" s="203"/>
      <c r="BD126" s="201" t="s">
        <v>386</v>
      </c>
      <c r="BE126" s="202"/>
      <c r="BF126" s="202"/>
      <c r="BG126" s="202"/>
      <c r="BH126" s="202"/>
      <c r="BI126" s="202"/>
      <c r="BJ126" s="202"/>
      <c r="BK126" s="202"/>
      <c r="BL126" s="202"/>
      <c r="BM126" s="202"/>
      <c r="BN126" s="202"/>
      <c r="BO126" s="202"/>
      <c r="BP126" s="202"/>
      <c r="BQ126" s="202"/>
      <c r="BR126" s="202"/>
      <c r="BS126" s="203"/>
      <c r="BT126" s="201" t="s">
        <v>387</v>
      </c>
      <c r="BU126" s="202"/>
      <c r="BV126" s="202"/>
      <c r="BW126" s="202"/>
      <c r="BX126" s="202"/>
      <c r="BY126" s="202"/>
      <c r="BZ126" s="202"/>
      <c r="CA126" s="202"/>
      <c r="CB126" s="202"/>
      <c r="CC126" s="202"/>
      <c r="CD126" s="203"/>
      <c r="CE126" s="201" t="s">
        <v>388</v>
      </c>
      <c r="CF126" s="202"/>
      <c r="CG126" s="202"/>
      <c r="CH126" s="202"/>
      <c r="CI126" s="202"/>
      <c r="CJ126" s="202"/>
      <c r="CK126" s="202"/>
      <c r="CL126" s="202"/>
      <c r="CM126" s="202"/>
      <c r="CN126" s="202"/>
      <c r="CO126" s="202"/>
      <c r="CP126" s="202"/>
      <c r="CQ126" s="202"/>
      <c r="CR126" s="202"/>
      <c r="CS126" s="202"/>
      <c r="CT126" s="202"/>
      <c r="CU126" s="202"/>
      <c r="CV126" s="202"/>
      <c r="CW126" s="202"/>
      <c r="CX126" s="202"/>
      <c r="CY126" s="202"/>
      <c r="CZ126" s="202"/>
      <c r="DA126" s="203"/>
    </row>
    <row r="127" spans="1:105" s="114" customFormat="1">
      <c r="A127" s="204">
        <v>1</v>
      </c>
      <c r="B127" s="204"/>
      <c r="C127" s="204"/>
      <c r="D127" s="204"/>
      <c r="E127" s="204"/>
      <c r="F127" s="204"/>
      <c r="G127" s="204"/>
      <c r="H127" s="204">
        <v>2</v>
      </c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>
        <v>3</v>
      </c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>
        <v>4</v>
      </c>
      <c r="BU127" s="204"/>
      <c r="BV127" s="204"/>
      <c r="BW127" s="204"/>
      <c r="BX127" s="204"/>
      <c r="BY127" s="204"/>
      <c r="BZ127" s="204"/>
      <c r="CA127" s="204"/>
      <c r="CB127" s="204"/>
      <c r="CC127" s="204"/>
      <c r="CD127" s="204"/>
      <c r="CE127" s="204">
        <v>5</v>
      </c>
      <c r="CF127" s="204"/>
      <c r="CG127" s="204"/>
      <c r="CH127" s="204"/>
      <c r="CI127" s="204"/>
      <c r="CJ127" s="204"/>
      <c r="CK127" s="204"/>
      <c r="CL127" s="204"/>
      <c r="CM127" s="204"/>
      <c r="CN127" s="204"/>
      <c r="CO127" s="204"/>
      <c r="CP127" s="204"/>
      <c r="CQ127" s="204"/>
      <c r="CR127" s="204"/>
      <c r="CS127" s="204"/>
      <c r="CT127" s="204"/>
      <c r="CU127" s="204"/>
      <c r="CV127" s="204"/>
      <c r="CW127" s="204"/>
      <c r="CX127" s="204"/>
      <c r="CY127" s="204"/>
      <c r="CZ127" s="204"/>
      <c r="DA127" s="204"/>
    </row>
    <row r="128" spans="1:105" s="115" customFormat="1" ht="15" customHeight="1">
      <c r="A128" s="192"/>
      <c r="B128" s="192"/>
      <c r="C128" s="192"/>
      <c r="D128" s="192"/>
      <c r="E128" s="192"/>
      <c r="F128" s="192"/>
      <c r="G128" s="192"/>
      <c r="H128" s="193" t="s">
        <v>402</v>
      </c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7"/>
      <c r="BE128" s="197"/>
      <c r="BF128" s="197"/>
      <c r="BG128" s="197"/>
      <c r="BH128" s="197"/>
      <c r="BI128" s="197"/>
      <c r="BJ128" s="197"/>
      <c r="BK128" s="197"/>
      <c r="BL128" s="197"/>
      <c r="BM128" s="197"/>
      <c r="BN128" s="197"/>
      <c r="BO128" s="197"/>
      <c r="BP128" s="197"/>
      <c r="BQ128" s="197"/>
      <c r="BR128" s="197"/>
      <c r="BS128" s="197"/>
      <c r="BT128" s="195"/>
      <c r="BU128" s="195"/>
      <c r="BV128" s="195"/>
      <c r="BW128" s="195"/>
      <c r="BX128" s="195"/>
      <c r="BY128" s="195"/>
      <c r="BZ128" s="195"/>
      <c r="CA128" s="195"/>
      <c r="CB128" s="195"/>
      <c r="CC128" s="195"/>
      <c r="CD128" s="195"/>
      <c r="CE128" s="198"/>
      <c r="CF128" s="198"/>
      <c r="CG128" s="198"/>
      <c r="CH128" s="198"/>
      <c r="CI128" s="198"/>
      <c r="CJ128" s="198"/>
      <c r="CK128" s="198"/>
      <c r="CL128" s="198"/>
      <c r="CM128" s="198"/>
      <c r="CN128" s="198"/>
      <c r="CO128" s="198"/>
      <c r="CP128" s="198"/>
      <c r="CQ128" s="198"/>
      <c r="CR128" s="198"/>
      <c r="CS128" s="198"/>
      <c r="CT128" s="198"/>
      <c r="CU128" s="198"/>
      <c r="CV128" s="198"/>
      <c r="CW128" s="198"/>
      <c r="CX128" s="198"/>
      <c r="CY128" s="198"/>
      <c r="CZ128" s="198"/>
      <c r="DA128" s="198"/>
    </row>
    <row r="129" spans="1:105" s="115" customFormat="1" ht="15" customHeight="1">
      <c r="A129" s="192"/>
      <c r="B129" s="192"/>
      <c r="C129" s="192"/>
      <c r="D129" s="192"/>
      <c r="E129" s="192"/>
      <c r="F129" s="192"/>
      <c r="G129" s="192"/>
      <c r="H129" s="221" t="s">
        <v>336</v>
      </c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1"/>
      <c r="AZ129" s="221"/>
      <c r="BA129" s="221"/>
      <c r="BB129" s="221"/>
      <c r="BC129" s="222"/>
      <c r="BD129" s="195"/>
      <c r="BE129" s="195"/>
      <c r="BF129" s="195"/>
      <c r="BG129" s="195"/>
      <c r="BH129" s="195"/>
      <c r="BI129" s="195"/>
      <c r="BJ129" s="195"/>
      <c r="BK129" s="195"/>
      <c r="BL129" s="195"/>
      <c r="BM129" s="195"/>
      <c r="BN129" s="195"/>
      <c r="BO129" s="195"/>
      <c r="BP129" s="195"/>
      <c r="BQ129" s="195"/>
      <c r="BR129" s="195"/>
      <c r="BS129" s="195"/>
      <c r="BT129" s="195" t="s">
        <v>293</v>
      </c>
      <c r="BU129" s="195"/>
      <c r="BV129" s="195"/>
      <c r="BW129" s="195"/>
      <c r="BX129" s="195"/>
      <c r="BY129" s="195"/>
      <c r="BZ129" s="195"/>
      <c r="CA129" s="195"/>
      <c r="CB129" s="195"/>
      <c r="CC129" s="195"/>
      <c r="CD129" s="195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</row>
    <row r="130" spans="1:105" s="110" customFormat="1" ht="27" customHeight="1">
      <c r="A130" s="205" t="s">
        <v>437</v>
      </c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/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205"/>
      <c r="BI130" s="205"/>
      <c r="BJ130" s="205"/>
      <c r="BK130" s="205"/>
      <c r="BL130" s="205"/>
      <c r="BM130" s="205"/>
      <c r="BN130" s="205"/>
      <c r="BO130" s="205"/>
      <c r="BP130" s="205"/>
      <c r="BQ130" s="205"/>
      <c r="BR130" s="205"/>
      <c r="BS130" s="205"/>
      <c r="BT130" s="205"/>
      <c r="BU130" s="205"/>
      <c r="BV130" s="205"/>
      <c r="BW130" s="205"/>
      <c r="BX130" s="205"/>
      <c r="BY130" s="205"/>
      <c r="BZ130" s="205"/>
      <c r="CA130" s="205"/>
      <c r="CB130" s="205"/>
      <c r="CC130" s="205"/>
      <c r="CD130" s="205"/>
      <c r="CE130" s="205"/>
      <c r="CF130" s="205"/>
      <c r="CG130" s="205"/>
      <c r="CH130" s="205"/>
      <c r="CI130" s="205"/>
      <c r="CJ130" s="205"/>
      <c r="CK130" s="205"/>
      <c r="CL130" s="205"/>
      <c r="CM130" s="205"/>
      <c r="CN130" s="205"/>
      <c r="CO130" s="205"/>
      <c r="CP130" s="205"/>
      <c r="CQ130" s="205"/>
      <c r="CR130" s="205"/>
      <c r="CS130" s="205"/>
      <c r="CT130" s="205"/>
      <c r="CU130" s="205"/>
      <c r="CV130" s="205"/>
      <c r="CW130" s="205"/>
      <c r="CX130" s="205"/>
      <c r="CY130" s="205"/>
      <c r="CZ130" s="205"/>
      <c r="DA130" s="205"/>
    </row>
    <row r="131" spans="1:105" s="109" customFormat="1" ht="6" customHeight="1"/>
    <row r="132" spans="1:105" s="110" customFormat="1" ht="14.25">
      <c r="A132" s="110" t="s">
        <v>326</v>
      </c>
      <c r="X132" s="252"/>
      <c r="Y132" s="252"/>
      <c r="Z132" s="252"/>
      <c r="AA132" s="252"/>
      <c r="AB132" s="252"/>
      <c r="AC132" s="252"/>
      <c r="AD132" s="252"/>
      <c r="AE132" s="252"/>
      <c r="AF132" s="252"/>
      <c r="AG132" s="252"/>
      <c r="AH132" s="252"/>
      <c r="AI132" s="252"/>
      <c r="AJ132" s="252"/>
      <c r="AK132" s="252"/>
      <c r="AL132" s="252"/>
      <c r="AM132" s="252"/>
      <c r="AN132" s="252"/>
      <c r="AO132" s="252"/>
      <c r="AP132" s="252"/>
      <c r="AQ132" s="252"/>
      <c r="AR132" s="252"/>
      <c r="AS132" s="252"/>
      <c r="AT132" s="252"/>
      <c r="AU132" s="252"/>
      <c r="AV132" s="252"/>
      <c r="AW132" s="252"/>
      <c r="AX132" s="252"/>
      <c r="AY132" s="252"/>
      <c r="AZ132" s="252"/>
      <c r="BA132" s="252"/>
      <c r="BB132" s="252"/>
      <c r="BC132" s="252"/>
      <c r="BD132" s="252"/>
      <c r="BE132" s="252"/>
      <c r="BF132" s="252"/>
      <c r="BG132" s="252"/>
      <c r="BH132" s="252"/>
      <c r="BI132" s="252"/>
      <c r="BJ132" s="252"/>
      <c r="BK132" s="252"/>
      <c r="BL132" s="252"/>
      <c r="BM132" s="252"/>
      <c r="BN132" s="252"/>
      <c r="BO132" s="252"/>
      <c r="BP132" s="252"/>
      <c r="BQ132" s="252"/>
      <c r="BR132" s="252"/>
      <c r="BS132" s="252"/>
      <c r="BT132" s="252"/>
      <c r="BU132" s="252"/>
      <c r="BV132" s="252"/>
      <c r="BW132" s="252"/>
      <c r="BX132" s="252"/>
      <c r="BY132" s="252"/>
      <c r="BZ132" s="252"/>
      <c r="CA132" s="252"/>
      <c r="CB132" s="252"/>
      <c r="CC132" s="252"/>
      <c r="CD132" s="252"/>
      <c r="CE132" s="252"/>
      <c r="CF132" s="252"/>
      <c r="CG132" s="252"/>
      <c r="CH132" s="252"/>
      <c r="CI132" s="252"/>
      <c r="CJ132" s="252"/>
      <c r="CK132" s="252"/>
      <c r="CL132" s="252"/>
      <c r="CM132" s="252"/>
      <c r="CN132" s="252"/>
      <c r="CO132" s="252"/>
      <c r="CP132" s="252"/>
      <c r="CQ132" s="252"/>
      <c r="CR132" s="252"/>
      <c r="CS132" s="252"/>
      <c r="CT132" s="252"/>
      <c r="CU132" s="252"/>
      <c r="CV132" s="252"/>
      <c r="CW132" s="252"/>
      <c r="CX132" s="252"/>
      <c r="CY132" s="252"/>
      <c r="CZ132" s="252"/>
      <c r="DA132" s="252"/>
    </row>
    <row r="133" spans="1:105" s="110" customFormat="1" ht="6" customHeight="1"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111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  <c r="CO133" s="111"/>
      <c r="CP133" s="111"/>
      <c r="CQ133" s="111"/>
      <c r="CR133" s="111"/>
      <c r="CS133" s="111"/>
      <c r="CT133" s="111"/>
      <c r="CU133" s="111"/>
      <c r="CV133" s="111"/>
      <c r="CW133" s="111"/>
      <c r="CX133" s="111"/>
      <c r="CY133" s="111"/>
      <c r="CZ133" s="111"/>
      <c r="DA133" s="111"/>
    </row>
    <row r="134" spans="1:105" s="109" customFormat="1" ht="10.5" customHeight="1"/>
    <row r="135" spans="1:105" s="113" customFormat="1" ht="45" customHeight="1">
      <c r="A135" s="201" t="s">
        <v>329</v>
      </c>
      <c r="B135" s="202"/>
      <c r="C135" s="202"/>
      <c r="D135" s="202"/>
      <c r="E135" s="202"/>
      <c r="F135" s="202"/>
      <c r="G135" s="203"/>
      <c r="H135" s="201" t="s">
        <v>11</v>
      </c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  <c r="AT135" s="202"/>
      <c r="AU135" s="202"/>
      <c r="AV135" s="202"/>
      <c r="AW135" s="202"/>
      <c r="AX135" s="202"/>
      <c r="AY135" s="202"/>
      <c r="AZ135" s="202"/>
      <c r="BA135" s="202"/>
      <c r="BB135" s="202"/>
      <c r="BC135" s="203"/>
      <c r="BD135" s="201" t="s">
        <v>381</v>
      </c>
      <c r="BE135" s="202"/>
      <c r="BF135" s="202"/>
      <c r="BG135" s="202"/>
      <c r="BH135" s="202"/>
      <c r="BI135" s="202"/>
      <c r="BJ135" s="202"/>
      <c r="BK135" s="202"/>
      <c r="BL135" s="202"/>
      <c r="BM135" s="202"/>
      <c r="BN135" s="202"/>
      <c r="BO135" s="202"/>
      <c r="BP135" s="202"/>
      <c r="BQ135" s="202"/>
      <c r="BR135" s="202"/>
      <c r="BS135" s="203"/>
      <c r="BT135" s="201" t="s">
        <v>382</v>
      </c>
      <c r="BU135" s="202"/>
      <c r="BV135" s="202"/>
      <c r="BW135" s="202"/>
      <c r="BX135" s="202"/>
      <c r="BY135" s="202"/>
      <c r="BZ135" s="202"/>
      <c r="CA135" s="202"/>
      <c r="CB135" s="202"/>
      <c r="CC135" s="202"/>
      <c r="CD135" s="202"/>
      <c r="CE135" s="202"/>
      <c r="CF135" s="202"/>
      <c r="CG135" s="202"/>
      <c r="CH135" s="202"/>
      <c r="CI135" s="203"/>
      <c r="CJ135" s="201" t="s">
        <v>383</v>
      </c>
      <c r="CK135" s="202"/>
      <c r="CL135" s="202"/>
      <c r="CM135" s="202"/>
      <c r="CN135" s="202"/>
      <c r="CO135" s="202"/>
      <c r="CP135" s="202"/>
      <c r="CQ135" s="202"/>
      <c r="CR135" s="202"/>
      <c r="CS135" s="202"/>
      <c r="CT135" s="202"/>
      <c r="CU135" s="202"/>
      <c r="CV135" s="202"/>
      <c r="CW135" s="202"/>
      <c r="CX135" s="202"/>
      <c r="CY135" s="202"/>
      <c r="CZ135" s="202"/>
      <c r="DA135" s="203"/>
    </row>
    <row r="136" spans="1:105" s="114" customFormat="1">
      <c r="A136" s="204">
        <v>1</v>
      </c>
      <c r="B136" s="204"/>
      <c r="C136" s="204"/>
      <c r="D136" s="204"/>
      <c r="E136" s="204"/>
      <c r="F136" s="204"/>
      <c r="G136" s="204"/>
      <c r="H136" s="204">
        <v>2</v>
      </c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>
        <v>3</v>
      </c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>
        <v>4</v>
      </c>
      <c r="BU136" s="204"/>
      <c r="BV136" s="204"/>
      <c r="BW136" s="204"/>
      <c r="BX136" s="204"/>
      <c r="BY136" s="204"/>
      <c r="BZ136" s="204"/>
      <c r="CA136" s="204"/>
      <c r="CB136" s="204"/>
      <c r="CC136" s="204"/>
      <c r="CD136" s="204"/>
      <c r="CE136" s="204"/>
      <c r="CF136" s="204"/>
      <c r="CG136" s="204"/>
      <c r="CH136" s="204"/>
      <c r="CI136" s="204"/>
      <c r="CJ136" s="204">
        <v>5</v>
      </c>
      <c r="CK136" s="204"/>
      <c r="CL136" s="204"/>
      <c r="CM136" s="204"/>
      <c r="CN136" s="204"/>
      <c r="CO136" s="204"/>
      <c r="CP136" s="204"/>
      <c r="CQ136" s="204"/>
      <c r="CR136" s="204"/>
      <c r="CS136" s="204"/>
      <c r="CT136" s="204"/>
      <c r="CU136" s="204"/>
      <c r="CV136" s="204"/>
      <c r="CW136" s="204"/>
      <c r="CX136" s="204"/>
      <c r="CY136" s="204"/>
      <c r="CZ136" s="204"/>
      <c r="DA136" s="204"/>
    </row>
    <row r="137" spans="1:105" s="115" customFormat="1" ht="15" customHeight="1">
      <c r="A137" s="192"/>
      <c r="B137" s="192"/>
      <c r="C137" s="192"/>
      <c r="D137" s="192"/>
      <c r="E137" s="192"/>
      <c r="F137" s="192"/>
      <c r="G137" s="192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5"/>
      <c r="BE137" s="195"/>
      <c r="BF137" s="195"/>
      <c r="BG137" s="195"/>
      <c r="BH137" s="195"/>
      <c r="BI137" s="195"/>
      <c r="BJ137" s="195"/>
      <c r="BK137" s="195"/>
      <c r="BL137" s="195"/>
      <c r="BM137" s="195"/>
      <c r="BN137" s="195"/>
      <c r="BO137" s="195"/>
      <c r="BP137" s="195"/>
      <c r="BQ137" s="195"/>
      <c r="BR137" s="195"/>
      <c r="BS137" s="195"/>
      <c r="BT137" s="195"/>
      <c r="BU137" s="195"/>
      <c r="BV137" s="195"/>
      <c r="BW137" s="195"/>
      <c r="BX137" s="195"/>
      <c r="BY137" s="195"/>
      <c r="BZ137" s="195"/>
      <c r="CA137" s="195"/>
      <c r="CB137" s="195"/>
      <c r="CC137" s="195"/>
      <c r="CD137" s="195"/>
      <c r="CE137" s="195"/>
      <c r="CF137" s="195"/>
      <c r="CG137" s="195"/>
      <c r="CH137" s="195"/>
      <c r="CI137" s="195"/>
      <c r="CJ137" s="195"/>
      <c r="CK137" s="195"/>
      <c r="CL137" s="195"/>
      <c r="CM137" s="195"/>
      <c r="CN137" s="195"/>
      <c r="CO137" s="195"/>
      <c r="CP137" s="195"/>
      <c r="CQ137" s="195"/>
      <c r="CR137" s="195"/>
      <c r="CS137" s="195"/>
      <c r="CT137" s="195"/>
      <c r="CU137" s="195"/>
      <c r="CV137" s="195"/>
      <c r="CW137" s="195"/>
      <c r="CX137" s="195"/>
      <c r="CY137" s="195"/>
      <c r="CZ137" s="195"/>
      <c r="DA137" s="195"/>
    </row>
    <row r="138" spans="1:105" s="115" customFormat="1" ht="15" customHeight="1">
      <c r="A138" s="192"/>
      <c r="B138" s="192"/>
      <c r="C138" s="192"/>
      <c r="D138" s="192"/>
      <c r="E138" s="192"/>
      <c r="F138" s="192"/>
      <c r="G138" s="192"/>
      <c r="H138" s="221" t="s">
        <v>336</v>
      </c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221"/>
      <c r="AM138" s="221"/>
      <c r="AN138" s="221"/>
      <c r="AO138" s="221"/>
      <c r="AP138" s="221"/>
      <c r="AQ138" s="221"/>
      <c r="AR138" s="221"/>
      <c r="AS138" s="221"/>
      <c r="AT138" s="221"/>
      <c r="AU138" s="221"/>
      <c r="AV138" s="221"/>
      <c r="AW138" s="221"/>
      <c r="AX138" s="221"/>
      <c r="AY138" s="221"/>
      <c r="AZ138" s="221"/>
      <c r="BA138" s="221"/>
      <c r="BB138" s="221"/>
      <c r="BC138" s="222"/>
      <c r="BD138" s="195" t="s">
        <v>293</v>
      </c>
      <c r="BE138" s="195"/>
      <c r="BF138" s="195"/>
      <c r="BG138" s="195"/>
      <c r="BH138" s="195"/>
      <c r="BI138" s="195"/>
      <c r="BJ138" s="195"/>
      <c r="BK138" s="195"/>
      <c r="BL138" s="195"/>
      <c r="BM138" s="195"/>
      <c r="BN138" s="195"/>
      <c r="BO138" s="195"/>
      <c r="BP138" s="195"/>
      <c r="BQ138" s="195"/>
      <c r="BR138" s="195"/>
      <c r="BS138" s="195"/>
      <c r="BT138" s="195" t="s">
        <v>293</v>
      </c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5"/>
      <c r="CI138" s="195"/>
      <c r="CJ138" s="195"/>
      <c r="CK138" s="195"/>
      <c r="CL138" s="195"/>
      <c r="CM138" s="195"/>
      <c r="CN138" s="195"/>
      <c r="CO138" s="195"/>
      <c r="CP138" s="195"/>
      <c r="CQ138" s="195"/>
      <c r="CR138" s="195"/>
      <c r="CS138" s="195"/>
      <c r="CT138" s="195"/>
      <c r="CU138" s="195"/>
      <c r="CV138" s="195"/>
      <c r="CW138" s="195"/>
      <c r="CX138" s="195"/>
      <c r="CY138" s="195"/>
      <c r="CZ138" s="195"/>
      <c r="DA138" s="195"/>
    </row>
    <row r="139" spans="1:105" s="109" customFormat="1" ht="12" customHeight="1"/>
    <row r="140" spans="1:105" s="110" customFormat="1" ht="14.25">
      <c r="A140" s="223" t="s">
        <v>438</v>
      </c>
      <c r="B140" s="223"/>
      <c r="C140" s="223"/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  <c r="AL140" s="223"/>
      <c r="AM140" s="223"/>
      <c r="AN140" s="223"/>
      <c r="AO140" s="223"/>
      <c r="AP140" s="223"/>
      <c r="AQ140" s="223"/>
      <c r="AR140" s="223"/>
      <c r="AS140" s="223"/>
      <c r="AT140" s="223"/>
      <c r="AU140" s="223"/>
      <c r="AV140" s="223"/>
      <c r="AW140" s="223"/>
      <c r="AX140" s="223"/>
      <c r="AY140" s="223"/>
      <c r="AZ140" s="223"/>
      <c r="BA140" s="223"/>
      <c r="BB140" s="223"/>
      <c r="BC140" s="223"/>
      <c r="BD140" s="223"/>
      <c r="BE140" s="223"/>
      <c r="BF140" s="223"/>
      <c r="BG140" s="223"/>
      <c r="BH140" s="223"/>
      <c r="BI140" s="223"/>
      <c r="BJ140" s="223"/>
      <c r="BK140" s="223"/>
      <c r="BL140" s="223"/>
      <c r="BM140" s="223"/>
      <c r="BN140" s="223"/>
      <c r="BO140" s="223"/>
      <c r="BP140" s="223"/>
      <c r="BQ140" s="223"/>
      <c r="BR140" s="223"/>
      <c r="BS140" s="223"/>
      <c r="BT140" s="223"/>
      <c r="BU140" s="223"/>
      <c r="BV140" s="223"/>
      <c r="BW140" s="223"/>
      <c r="BX140" s="223"/>
      <c r="BY140" s="223"/>
      <c r="BZ140" s="223"/>
      <c r="CA140" s="223"/>
      <c r="CB140" s="223"/>
      <c r="CC140" s="223"/>
      <c r="CD140" s="223"/>
      <c r="CE140" s="223"/>
      <c r="CF140" s="223"/>
      <c r="CG140" s="223"/>
      <c r="CH140" s="223"/>
      <c r="CI140" s="223"/>
      <c r="CJ140" s="223"/>
      <c r="CK140" s="223"/>
      <c r="CL140" s="223"/>
      <c r="CM140" s="223"/>
      <c r="CN140" s="223"/>
      <c r="CO140" s="223"/>
      <c r="CP140" s="223"/>
      <c r="CQ140" s="223"/>
      <c r="CR140" s="223"/>
      <c r="CS140" s="223"/>
      <c r="CT140" s="223"/>
      <c r="CU140" s="223"/>
      <c r="CV140" s="223"/>
      <c r="CW140" s="223"/>
      <c r="CX140" s="223"/>
      <c r="CY140" s="223"/>
      <c r="CZ140" s="223"/>
      <c r="DA140" s="223"/>
    </row>
    <row r="141" spans="1:105" s="109" customFormat="1" ht="6" customHeight="1"/>
    <row r="142" spans="1:105" s="110" customFormat="1" ht="15">
      <c r="A142" s="110" t="s">
        <v>326</v>
      </c>
      <c r="X142" s="238" t="s">
        <v>403</v>
      </c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  <c r="BE142" s="238"/>
      <c r="BF142" s="238"/>
      <c r="BG142" s="238"/>
      <c r="BH142" s="238"/>
      <c r="BI142" s="238"/>
      <c r="BJ142" s="238"/>
      <c r="BK142" s="238"/>
      <c r="BL142" s="238"/>
      <c r="BM142" s="238"/>
      <c r="BN142" s="238"/>
      <c r="BO142" s="238"/>
      <c r="BP142" s="238"/>
      <c r="BQ142" s="238"/>
      <c r="BR142" s="238"/>
      <c r="BS142" s="238"/>
      <c r="BT142" s="238"/>
      <c r="BU142" s="238"/>
      <c r="BV142" s="238"/>
      <c r="BW142" s="238"/>
      <c r="BX142" s="238"/>
      <c r="BY142" s="238"/>
      <c r="BZ142" s="238"/>
      <c r="CA142" s="238"/>
      <c r="CB142" s="238"/>
      <c r="CC142" s="238"/>
      <c r="CD142" s="238"/>
      <c r="CE142" s="238"/>
      <c r="CF142" s="238"/>
      <c r="CG142" s="238"/>
      <c r="CH142" s="238"/>
      <c r="CI142" s="238"/>
      <c r="CJ142" s="238"/>
      <c r="CK142" s="238"/>
      <c r="CL142" s="238"/>
      <c r="CM142" s="238"/>
      <c r="CN142" s="238"/>
      <c r="CO142" s="238"/>
      <c r="CP142" s="238"/>
      <c r="CQ142" s="238"/>
      <c r="CR142" s="238"/>
      <c r="CS142" s="238"/>
      <c r="CT142" s="238"/>
      <c r="CU142" s="238"/>
      <c r="CV142" s="238"/>
      <c r="CW142" s="238"/>
      <c r="CX142" s="238"/>
      <c r="CY142" s="238"/>
      <c r="CZ142" s="238"/>
      <c r="DA142" s="238"/>
    </row>
    <row r="143" spans="1:105" s="110" customFormat="1" ht="6" customHeight="1"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F143" s="111"/>
      <c r="CG143" s="111"/>
      <c r="CH143" s="111"/>
      <c r="CI143" s="111"/>
      <c r="CJ143" s="111"/>
      <c r="CK143" s="111"/>
      <c r="CL143" s="111"/>
      <c r="CM143" s="111"/>
      <c r="CN143" s="111"/>
      <c r="CO143" s="111"/>
      <c r="CP143" s="111"/>
      <c r="CQ143" s="111"/>
      <c r="CR143" s="111"/>
      <c r="CS143" s="111"/>
      <c r="CT143" s="111"/>
      <c r="CU143" s="111"/>
      <c r="CV143" s="111"/>
      <c r="CW143" s="111"/>
      <c r="CX143" s="111"/>
      <c r="CY143" s="111"/>
      <c r="CZ143" s="111"/>
      <c r="DA143" s="111"/>
    </row>
    <row r="144" spans="1:105" s="109" customFormat="1" ht="10.5" customHeight="1"/>
    <row r="145" spans="1:105" s="110" customFormat="1" ht="14.25">
      <c r="A145" s="223" t="s">
        <v>404</v>
      </c>
      <c r="B145" s="223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3"/>
      <c r="AJ145" s="223"/>
      <c r="AK145" s="223"/>
      <c r="AL145" s="223"/>
      <c r="AM145" s="223"/>
      <c r="AN145" s="223"/>
      <c r="AO145" s="223"/>
      <c r="AP145" s="223"/>
      <c r="AQ145" s="223"/>
      <c r="AR145" s="223"/>
      <c r="AS145" s="223"/>
      <c r="AT145" s="223"/>
      <c r="AU145" s="223"/>
      <c r="AV145" s="223"/>
      <c r="AW145" s="223"/>
      <c r="AX145" s="223"/>
      <c r="AY145" s="223"/>
      <c r="AZ145" s="223"/>
      <c r="BA145" s="223"/>
      <c r="BB145" s="223"/>
      <c r="BC145" s="223"/>
      <c r="BD145" s="223"/>
      <c r="BE145" s="223"/>
      <c r="BF145" s="223"/>
      <c r="BG145" s="223"/>
      <c r="BH145" s="223"/>
      <c r="BI145" s="223"/>
      <c r="BJ145" s="223"/>
      <c r="BK145" s="223"/>
      <c r="BL145" s="223"/>
      <c r="BM145" s="223"/>
      <c r="BN145" s="223"/>
      <c r="BO145" s="223"/>
      <c r="BP145" s="223"/>
      <c r="BQ145" s="223"/>
      <c r="BR145" s="223"/>
      <c r="BS145" s="223"/>
      <c r="BT145" s="223"/>
      <c r="BU145" s="223"/>
      <c r="BV145" s="223"/>
      <c r="BW145" s="223"/>
      <c r="BX145" s="223"/>
      <c r="BY145" s="223"/>
      <c r="BZ145" s="223"/>
      <c r="CA145" s="223"/>
      <c r="CB145" s="223"/>
      <c r="CC145" s="223"/>
      <c r="CD145" s="223"/>
      <c r="CE145" s="223"/>
      <c r="CF145" s="223"/>
      <c r="CG145" s="223"/>
      <c r="CH145" s="223"/>
      <c r="CI145" s="223"/>
      <c r="CJ145" s="223"/>
      <c r="CK145" s="223"/>
      <c r="CL145" s="223"/>
      <c r="CM145" s="223"/>
      <c r="CN145" s="223"/>
      <c r="CO145" s="223"/>
      <c r="CP145" s="223"/>
      <c r="CQ145" s="223"/>
      <c r="CR145" s="223"/>
      <c r="CS145" s="223"/>
      <c r="CT145" s="223"/>
      <c r="CU145" s="223"/>
      <c r="CV145" s="223"/>
      <c r="CW145" s="223"/>
      <c r="CX145" s="223"/>
      <c r="CY145" s="223"/>
      <c r="CZ145" s="223"/>
      <c r="DA145" s="223"/>
    </row>
    <row r="146" spans="1:105" s="109" customFormat="1" ht="10.5" customHeight="1"/>
    <row r="147" spans="1:105" s="113" customFormat="1" ht="45" customHeight="1">
      <c r="A147" s="234" t="s">
        <v>329</v>
      </c>
      <c r="B147" s="235"/>
      <c r="C147" s="235"/>
      <c r="D147" s="235"/>
      <c r="E147" s="235"/>
      <c r="F147" s="235"/>
      <c r="G147" s="236"/>
      <c r="H147" s="234" t="s">
        <v>385</v>
      </c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  <c r="V147" s="235"/>
      <c r="W147" s="235"/>
      <c r="X147" s="235"/>
      <c r="Y147" s="235"/>
      <c r="Z147" s="235"/>
      <c r="AA147" s="235"/>
      <c r="AB147" s="235"/>
      <c r="AC147" s="235"/>
      <c r="AD147" s="235"/>
      <c r="AE147" s="235"/>
      <c r="AF147" s="235"/>
      <c r="AG147" s="235"/>
      <c r="AH147" s="235"/>
      <c r="AI147" s="235"/>
      <c r="AJ147" s="235"/>
      <c r="AK147" s="235"/>
      <c r="AL147" s="235"/>
      <c r="AM147" s="235"/>
      <c r="AN147" s="235"/>
      <c r="AO147" s="236"/>
      <c r="AP147" s="234" t="s">
        <v>405</v>
      </c>
      <c r="AQ147" s="235"/>
      <c r="AR147" s="235"/>
      <c r="AS147" s="235"/>
      <c r="AT147" s="235"/>
      <c r="AU147" s="235"/>
      <c r="AV147" s="235"/>
      <c r="AW147" s="235"/>
      <c r="AX147" s="235"/>
      <c r="AY147" s="235"/>
      <c r="AZ147" s="235"/>
      <c r="BA147" s="235"/>
      <c r="BB147" s="235"/>
      <c r="BC147" s="235"/>
      <c r="BD147" s="235"/>
      <c r="BE147" s="236"/>
      <c r="BF147" s="234" t="s">
        <v>406</v>
      </c>
      <c r="BG147" s="235"/>
      <c r="BH147" s="235"/>
      <c r="BI147" s="235"/>
      <c r="BJ147" s="235"/>
      <c r="BK147" s="235"/>
      <c r="BL147" s="235"/>
      <c r="BM147" s="235"/>
      <c r="BN147" s="235"/>
      <c r="BO147" s="235"/>
      <c r="BP147" s="235"/>
      <c r="BQ147" s="235"/>
      <c r="BR147" s="235"/>
      <c r="BS147" s="235"/>
      <c r="BT147" s="235"/>
      <c r="BU147" s="236"/>
      <c r="BV147" s="234" t="s">
        <v>407</v>
      </c>
      <c r="BW147" s="235"/>
      <c r="BX147" s="235"/>
      <c r="BY147" s="235"/>
      <c r="BZ147" s="235"/>
      <c r="CA147" s="235"/>
      <c r="CB147" s="235"/>
      <c r="CC147" s="235"/>
      <c r="CD147" s="235"/>
      <c r="CE147" s="235"/>
      <c r="CF147" s="235"/>
      <c r="CG147" s="235"/>
      <c r="CH147" s="235"/>
      <c r="CI147" s="235"/>
      <c r="CJ147" s="235"/>
      <c r="CK147" s="236"/>
      <c r="CL147" s="234" t="s">
        <v>345</v>
      </c>
      <c r="CM147" s="235"/>
      <c r="CN147" s="235"/>
      <c r="CO147" s="235"/>
      <c r="CP147" s="235"/>
      <c r="CQ147" s="235"/>
      <c r="CR147" s="235"/>
      <c r="CS147" s="235"/>
      <c r="CT147" s="235"/>
      <c r="CU147" s="235"/>
      <c r="CV147" s="235"/>
      <c r="CW147" s="235"/>
      <c r="CX147" s="235"/>
      <c r="CY147" s="235"/>
      <c r="CZ147" s="235"/>
      <c r="DA147" s="236"/>
    </row>
    <row r="148" spans="1:105" s="114" customFormat="1">
      <c r="A148" s="204">
        <v>1</v>
      </c>
      <c r="B148" s="204"/>
      <c r="C148" s="204"/>
      <c r="D148" s="204"/>
      <c r="E148" s="204"/>
      <c r="F148" s="204"/>
      <c r="G148" s="204"/>
      <c r="H148" s="204">
        <v>2</v>
      </c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04"/>
      <c r="AI148" s="204"/>
      <c r="AJ148" s="204"/>
      <c r="AK148" s="204"/>
      <c r="AL148" s="204"/>
      <c r="AM148" s="204"/>
      <c r="AN148" s="204"/>
      <c r="AO148" s="204"/>
      <c r="AP148" s="204">
        <v>3</v>
      </c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>
        <v>4</v>
      </c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>
        <v>5</v>
      </c>
      <c r="BW148" s="204"/>
      <c r="BX148" s="204"/>
      <c r="BY148" s="204"/>
      <c r="BZ148" s="204"/>
      <c r="CA148" s="204"/>
      <c r="CB148" s="204"/>
      <c r="CC148" s="204"/>
      <c r="CD148" s="204"/>
      <c r="CE148" s="204"/>
      <c r="CF148" s="204"/>
      <c r="CG148" s="204"/>
      <c r="CH148" s="204"/>
      <c r="CI148" s="204"/>
      <c r="CJ148" s="204"/>
      <c r="CK148" s="204"/>
      <c r="CL148" s="204">
        <v>6</v>
      </c>
      <c r="CM148" s="204"/>
      <c r="CN148" s="204"/>
      <c r="CO148" s="204"/>
      <c r="CP148" s="204"/>
      <c r="CQ148" s="204"/>
      <c r="CR148" s="204"/>
      <c r="CS148" s="204"/>
      <c r="CT148" s="204"/>
      <c r="CU148" s="204"/>
      <c r="CV148" s="204"/>
      <c r="CW148" s="204"/>
      <c r="CX148" s="204"/>
      <c r="CY148" s="204"/>
      <c r="CZ148" s="204"/>
      <c r="DA148" s="204"/>
    </row>
    <row r="149" spans="1:105" s="115" customFormat="1" ht="15" customHeight="1">
      <c r="A149" s="192"/>
      <c r="B149" s="192"/>
      <c r="C149" s="192"/>
      <c r="D149" s="192"/>
      <c r="E149" s="192"/>
      <c r="F149" s="192"/>
      <c r="G149" s="192"/>
      <c r="H149" s="193" t="s">
        <v>442</v>
      </c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  <c r="AP149" s="195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/>
      <c r="BG149" s="195"/>
      <c r="BH149" s="195"/>
      <c r="BI149" s="195"/>
      <c r="BJ149" s="195"/>
      <c r="BK149" s="195"/>
      <c r="BL149" s="195"/>
      <c r="BM149" s="195"/>
      <c r="BN149" s="195"/>
      <c r="BO149" s="195"/>
      <c r="BP149" s="195"/>
      <c r="BQ149" s="195"/>
      <c r="BR149" s="195"/>
      <c r="BS149" s="195"/>
      <c r="BT149" s="195"/>
      <c r="BU149" s="195"/>
      <c r="BV149" s="196" t="e">
        <f>CL149/AP149/BF149</f>
        <v>#DIV/0!</v>
      </c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7"/>
      <c r="CM149" s="197"/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7"/>
      <c r="CY149" s="197"/>
      <c r="CZ149" s="197"/>
      <c r="DA149" s="197"/>
    </row>
    <row r="150" spans="1:105" s="115" customFormat="1" ht="39" customHeight="1">
      <c r="A150" s="192"/>
      <c r="B150" s="192"/>
      <c r="C150" s="192"/>
      <c r="D150" s="192"/>
      <c r="E150" s="192"/>
      <c r="F150" s="192"/>
      <c r="G150" s="192"/>
      <c r="H150" s="193" t="s">
        <v>443</v>
      </c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3"/>
      <c r="AO150" s="193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  <c r="BG150" s="195"/>
      <c r="BH150" s="195"/>
      <c r="BI150" s="195"/>
      <c r="BJ150" s="195"/>
      <c r="BK150" s="195"/>
      <c r="BL150" s="195"/>
      <c r="BM150" s="195"/>
      <c r="BN150" s="195"/>
      <c r="BO150" s="195"/>
      <c r="BP150" s="195"/>
      <c r="BQ150" s="195"/>
      <c r="BR150" s="195"/>
      <c r="BS150" s="195"/>
      <c r="BT150" s="195"/>
      <c r="BU150" s="195"/>
      <c r="BV150" s="196" t="e">
        <f>CL150/AP150/BF150</f>
        <v>#DIV/0!</v>
      </c>
      <c r="BW150" s="196"/>
      <c r="BX150" s="196"/>
      <c r="BY150" s="196"/>
      <c r="BZ150" s="196"/>
      <c r="CA150" s="196"/>
      <c r="CB150" s="196"/>
      <c r="CC150" s="196"/>
      <c r="CD150" s="196"/>
      <c r="CE150" s="196"/>
      <c r="CF150" s="196"/>
      <c r="CG150" s="196"/>
      <c r="CH150" s="196"/>
      <c r="CI150" s="196"/>
      <c r="CJ150" s="196"/>
      <c r="CK150" s="196"/>
      <c r="CL150" s="197"/>
      <c r="CM150" s="197"/>
      <c r="CN150" s="197"/>
      <c r="CO150" s="197"/>
      <c r="CP150" s="197"/>
      <c r="CQ150" s="197"/>
      <c r="CR150" s="197"/>
      <c r="CS150" s="197"/>
      <c r="CT150" s="197"/>
      <c r="CU150" s="197"/>
      <c r="CV150" s="197"/>
      <c r="CW150" s="197"/>
      <c r="CX150" s="197"/>
      <c r="CY150" s="197"/>
      <c r="CZ150" s="197"/>
      <c r="DA150" s="197"/>
    </row>
    <row r="151" spans="1:105" s="115" customFormat="1" ht="15.75" customHeight="1">
      <c r="A151" s="192"/>
      <c r="B151" s="192"/>
      <c r="C151" s="192"/>
      <c r="D151" s="192"/>
      <c r="E151" s="192"/>
      <c r="F151" s="192"/>
      <c r="G151" s="192"/>
      <c r="H151" s="193" t="s">
        <v>444</v>
      </c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193"/>
      <c r="AK151" s="193"/>
      <c r="AL151" s="193"/>
      <c r="AM151" s="193"/>
      <c r="AN151" s="193"/>
      <c r="AO151" s="193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195"/>
      <c r="BG151" s="195"/>
      <c r="BH151" s="195"/>
      <c r="BI151" s="195"/>
      <c r="BJ151" s="195"/>
      <c r="BK151" s="195"/>
      <c r="BL151" s="195"/>
      <c r="BM151" s="195"/>
      <c r="BN151" s="195"/>
      <c r="BO151" s="195"/>
      <c r="BP151" s="195"/>
      <c r="BQ151" s="195"/>
      <c r="BR151" s="195"/>
      <c r="BS151" s="195"/>
      <c r="BT151" s="195"/>
      <c r="BU151" s="195"/>
      <c r="BV151" s="196" t="e">
        <f>CL151/AP151/BF151</f>
        <v>#DIV/0!</v>
      </c>
      <c r="BW151" s="196"/>
      <c r="BX151" s="196"/>
      <c r="BY151" s="196"/>
      <c r="BZ151" s="196"/>
      <c r="CA151" s="196"/>
      <c r="CB151" s="196"/>
      <c r="CC151" s="196"/>
      <c r="CD151" s="196"/>
      <c r="CE151" s="196"/>
      <c r="CF151" s="196"/>
      <c r="CG151" s="196"/>
      <c r="CH151" s="196"/>
      <c r="CI151" s="196"/>
      <c r="CJ151" s="196"/>
      <c r="CK151" s="196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</row>
    <row r="152" spans="1:105" s="115" customFormat="1" ht="17.25" customHeight="1">
      <c r="A152" s="192"/>
      <c r="B152" s="192"/>
      <c r="C152" s="192"/>
      <c r="D152" s="192"/>
      <c r="E152" s="192"/>
      <c r="F152" s="192"/>
      <c r="G152" s="192"/>
      <c r="H152" s="193" t="s">
        <v>445</v>
      </c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  <c r="BG152" s="195"/>
      <c r="BH152" s="195"/>
      <c r="BI152" s="195"/>
      <c r="BJ152" s="195"/>
      <c r="BK152" s="195"/>
      <c r="BL152" s="195"/>
      <c r="BM152" s="195"/>
      <c r="BN152" s="195"/>
      <c r="BO152" s="195"/>
      <c r="BP152" s="195"/>
      <c r="BQ152" s="195"/>
      <c r="BR152" s="195"/>
      <c r="BS152" s="195"/>
      <c r="BT152" s="195"/>
      <c r="BU152" s="195"/>
      <c r="BV152" s="196" t="e">
        <f>CL152/AP152/BF152</f>
        <v>#DIV/0!</v>
      </c>
      <c r="BW152" s="196"/>
      <c r="BX152" s="196"/>
      <c r="BY152" s="196"/>
      <c r="BZ152" s="196"/>
      <c r="CA152" s="196"/>
      <c r="CB152" s="196"/>
      <c r="CC152" s="196"/>
      <c r="CD152" s="196"/>
      <c r="CE152" s="196"/>
      <c r="CF152" s="196"/>
      <c r="CG152" s="196"/>
      <c r="CH152" s="196"/>
      <c r="CI152" s="196"/>
      <c r="CJ152" s="196"/>
      <c r="CK152" s="196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</row>
    <row r="153" spans="1:105" s="115" customFormat="1" ht="17.25" customHeight="1">
      <c r="A153" s="192"/>
      <c r="B153" s="192"/>
      <c r="C153" s="192"/>
      <c r="D153" s="192"/>
      <c r="E153" s="192"/>
      <c r="F153" s="192"/>
      <c r="G153" s="192"/>
      <c r="H153" s="193" t="s">
        <v>446</v>
      </c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5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/>
      <c r="BG153" s="195"/>
      <c r="BH153" s="195"/>
      <c r="BI153" s="195"/>
      <c r="BJ153" s="195"/>
      <c r="BK153" s="195"/>
      <c r="BL153" s="195"/>
      <c r="BM153" s="195"/>
      <c r="BN153" s="195"/>
      <c r="BO153" s="195"/>
      <c r="BP153" s="195"/>
      <c r="BQ153" s="195"/>
      <c r="BR153" s="195"/>
      <c r="BS153" s="195"/>
      <c r="BT153" s="195"/>
      <c r="BU153" s="195"/>
      <c r="BV153" s="196" t="e">
        <f>CL153/AP153/BF153</f>
        <v>#DIV/0!</v>
      </c>
      <c r="BW153" s="196"/>
      <c r="BX153" s="196"/>
      <c r="BY153" s="196"/>
      <c r="BZ153" s="196"/>
      <c r="CA153" s="196"/>
      <c r="CB153" s="196"/>
      <c r="CC153" s="196"/>
      <c r="CD153" s="196"/>
      <c r="CE153" s="196"/>
      <c r="CF153" s="196"/>
      <c r="CG153" s="196"/>
      <c r="CH153" s="196"/>
      <c r="CI153" s="196"/>
      <c r="CJ153" s="196"/>
      <c r="CK153" s="196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</row>
    <row r="154" spans="1:105" s="115" customFormat="1" ht="15" customHeight="1">
      <c r="A154" s="192"/>
      <c r="B154" s="192"/>
      <c r="C154" s="192"/>
      <c r="D154" s="192"/>
      <c r="E154" s="192"/>
      <c r="F154" s="192"/>
      <c r="G154" s="192"/>
      <c r="H154" s="237" t="s">
        <v>408</v>
      </c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  <c r="AO154" s="200"/>
      <c r="AP154" s="195" t="s">
        <v>293</v>
      </c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 t="s">
        <v>293</v>
      </c>
      <c r="BG154" s="195"/>
      <c r="BH154" s="195"/>
      <c r="BI154" s="195"/>
      <c r="BJ154" s="195"/>
      <c r="BK154" s="195"/>
      <c r="BL154" s="195"/>
      <c r="BM154" s="195"/>
      <c r="BN154" s="195"/>
      <c r="BO154" s="195"/>
      <c r="BP154" s="195"/>
      <c r="BQ154" s="195"/>
      <c r="BR154" s="195"/>
      <c r="BS154" s="195"/>
      <c r="BT154" s="195"/>
      <c r="BU154" s="195"/>
      <c r="BV154" s="195" t="s">
        <v>293</v>
      </c>
      <c r="BW154" s="195"/>
      <c r="BX154" s="195"/>
      <c r="BY154" s="195"/>
      <c r="BZ154" s="195"/>
      <c r="CA154" s="195"/>
      <c r="CB154" s="195"/>
      <c r="CC154" s="195"/>
      <c r="CD154" s="195"/>
      <c r="CE154" s="195"/>
      <c r="CF154" s="195"/>
      <c r="CG154" s="195"/>
      <c r="CH154" s="195"/>
      <c r="CI154" s="195"/>
      <c r="CJ154" s="195"/>
      <c r="CK154" s="195"/>
      <c r="CL154" s="197">
        <f>SUM(CL149:DA152)</f>
        <v>0</v>
      </c>
      <c r="CM154" s="197"/>
      <c r="CN154" s="197"/>
      <c r="CO154" s="197"/>
      <c r="CP154" s="197"/>
      <c r="CQ154" s="197"/>
      <c r="CR154" s="197"/>
      <c r="CS154" s="197"/>
      <c r="CT154" s="197"/>
      <c r="CU154" s="197"/>
      <c r="CV154" s="197"/>
      <c r="CW154" s="197"/>
      <c r="CX154" s="197"/>
      <c r="CY154" s="197"/>
      <c r="CZ154" s="197"/>
      <c r="DA154" s="197"/>
    </row>
    <row r="155" spans="1:105" s="109" customFormat="1" ht="10.5" customHeight="1"/>
    <row r="156" spans="1:105" s="110" customFormat="1" ht="14.25">
      <c r="A156" s="223" t="s">
        <v>409</v>
      </c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3"/>
      <c r="AS156" s="223"/>
      <c r="AT156" s="223"/>
      <c r="AU156" s="223"/>
      <c r="AV156" s="223"/>
      <c r="AW156" s="223"/>
      <c r="AX156" s="223"/>
      <c r="AY156" s="223"/>
      <c r="AZ156" s="223"/>
      <c r="BA156" s="223"/>
      <c r="BB156" s="223"/>
      <c r="BC156" s="223"/>
      <c r="BD156" s="223"/>
      <c r="BE156" s="223"/>
      <c r="BF156" s="223"/>
      <c r="BG156" s="223"/>
      <c r="BH156" s="223"/>
      <c r="BI156" s="223"/>
      <c r="BJ156" s="223"/>
      <c r="BK156" s="223"/>
      <c r="BL156" s="223"/>
      <c r="BM156" s="223"/>
      <c r="BN156" s="223"/>
      <c r="BO156" s="223"/>
      <c r="BP156" s="223"/>
      <c r="BQ156" s="223"/>
      <c r="BR156" s="223"/>
      <c r="BS156" s="223"/>
      <c r="BT156" s="223"/>
      <c r="BU156" s="223"/>
      <c r="BV156" s="223"/>
      <c r="BW156" s="223"/>
      <c r="BX156" s="223"/>
      <c r="BY156" s="223"/>
      <c r="BZ156" s="223"/>
      <c r="CA156" s="223"/>
      <c r="CB156" s="223"/>
      <c r="CC156" s="223"/>
      <c r="CD156" s="223"/>
      <c r="CE156" s="223"/>
      <c r="CF156" s="223"/>
      <c r="CG156" s="223"/>
      <c r="CH156" s="223"/>
      <c r="CI156" s="223"/>
      <c r="CJ156" s="223"/>
      <c r="CK156" s="223"/>
      <c r="CL156" s="223"/>
      <c r="CM156" s="223"/>
      <c r="CN156" s="223"/>
      <c r="CO156" s="223"/>
      <c r="CP156" s="223"/>
      <c r="CQ156" s="223"/>
      <c r="CR156" s="223"/>
      <c r="CS156" s="223"/>
      <c r="CT156" s="223"/>
      <c r="CU156" s="223"/>
      <c r="CV156" s="223"/>
      <c r="CW156" s="223"/>
      <c r="CX156" s="223"/>
      <c r="CY156" s="223"/>
      <c r="CZ156" s="223"/>
      <c r="DA156" s="223"/>
    </row>
    <row r="157" spans="1:105" s="109" customFormat="1" ht="10.5" customHeight="1"/>
    <row r="158" spans="1:105" s="113" customFormat="1" ht="45" customHeight="1">
      <c r="A158" s="201" t="s">
        <v>329</v>
      </c>
      <c r="B158" s="202"/>
      <c r="C158" s="202"/>
      <c r="D158" s="202"/>
      <c r="E158" s="202"/>
      <c r="F158" s="202"/>
      <c r="G158" s="203"/>
      <c r="H158" s="201" t="s">
        <v>385</v>
      </c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202"/>
      <c r="AM158" s="202"/>
      <c r="AN158" s="202"/>
      <c r="AO158" s="202"/>
      <c r="AP158" s="202"/>
      <c r="AQ158" s="202"/>
      <c r="AR158" s="202"/>
      <c r="AS158" s="202"/>
      <c r="AT158" s="202"/>
      <c r="AU158" s="202"/>
      <c r="AV158" s="202"/>
      <c r="AW158" s="202"/>
      <c r="AX158" s="202"/>
      <c r="AY158" s="202"/>
      <c r="AZ158" s="202"/>
      <c r="BA158" s="202"/>
      <c r="BB158" s="202"/>
      <c r="BC158" s="203"/>
      <c r="BD158" s="201" t="s">
        <v>410</v>
      </c>
      <c r="BE158" s="202"/>
      <c r="BF158" s="202"/>
      <c r="BG158" s="202"/>
      <c r="BH158" s="202"/>
      <c r="BI158" s="202"/>
      <c r="BJ158" s="202"/>
      <c r="BK158" s="202"/>
      <c r="BL158" s="202"/>
      <c r="BM158" s="202"/>
      <c r="BN158" s="202"/>
      <c r="BO158" s="202"/>
      <c r="BP158" s="202"/>
      <c r="BQ158" s="202"/>
      <c r="BR158" s="202"/>
      <c r="BS158" s="203"/>
      <c r="BT158" s="201" t="s">
        <v>411</v>
      </c>
      <c r="BU158" s="202"/>
      <c r="BV158" s="202"/>
      <c r="BW158" s="202"/>
      <c r="BX158" s="202"/>
      <c r="BY158" s="202"/>
      <c r="BZ158" s="202"/>
      <c r="CA158" s="202"/>
      <c r="CB158" s="202"/>
      <c r="CC158" s="202"/>
      <c r="CD158" s="202"/>
      <c r="CE158" s="202"/>
      <c r="CF158" s="202"/>
      <c r="CG158" s="202"/>
      <c r="CH158" s="202"/>
      <c r="CI158" s="203"/>
      <c r="CJ158" s="201" t="s">
        <v>341</v>
      </c>
      <c r="CK158" s="202"/>
      <c r="CL158" s="202"/>
      <c r="CM158" s="202"/>
      <c r="CN158" s="202"/>
      <c r="CO158" s="202"/>
      <c r="CP158" s="202"/>
      <c r="CQ158" s="202"/>
      <c r="CR158" s="202"/>
      <c r="CS158" s="202"/>
      <c r="CT158" s="202"/>
      <c r="CU158" s="202"/>
      <c r="CV158" s="202"/>
      <c r="CW158" s="202"/>
      <c r="CX158" s="202"/>
      <c r="CY158" s="202"/>
      <c r="CZ158" s="202"/>
      <c r="DA158" s="203"/>
    </row>
    <row r="159" spans="1:105" s="114" customFormat="1">
      <c r="A159" s="204">
        <v>1</v>
      </c>
      <c r="B159" s="204"/>
      <c r="C159" s="204"/>
      <c r="D159" s="204"/>
      <c r="E159" s="204"/>
      <c r="F159" s="204"/>
      <c r="G159" s="204"/>
      <c r="H159" s="204">
        <v>2</v>
      </c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04"/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>
        <v>3</v>
      </c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>
        <v>4</v>
      </c>
      <c r="BU159" s="204"/>
      <c r="BV159" s="204"/>
      <c r="BW159" s="204"/>
      <c r="BX159" s="204"/>
      <c r="BY159" s="204"/>
      <c r="BZ159" s="204"/>
      <c r="CA159" s="204"/>
      <c r="CB159" s="204"/>
      <c r="CC159" s="204"/>
      <c r="CD159" s="204"/>
      <c r="CE159" s="204"/>
      <c r="CF159" s="204"/>
      <c r="CG159" s="204"/>
      <c r="CH159" s="204"/>
      <c r="CI159" s="204"/>
      <c r="CJ159" s="204">
        <v>5</v>
      </c>
      <c r="CK159" s="204"/>
      <c r="CL159" s="204"/>
      <c r="CM159" s="204"/>
      <c r="CN159" s="204"/>
      <c r="CO159" s="204"/>
      <c r="CP159" s="204"/>
      <c r="CQ159" s="204"/>
      <c r="CR159" s="204"/>
      <c r="CS159" s="204"/>
      <c r="CT159" s="204"/>
      <c r="CU159" s="204"/>
      <c r="CV159" s="204"/>
      <c r="CW159" s="204"/>
      <c r="CX159" s="204"/>
      <c r="CY159" s="204"/>
      <c r="CZ159" s="204"/>
      <c r="DA159" s="204"/>
    </row>
    <row r="160" spans="1:105" s="115" customFormat="1" ht="15" customHeight="1">
      <c r="A160" s="192"/>
      <c r="B160" s="192"/>
      <c r="C160" s="192"/>
      <c r="D160" s="192"/>
      <c r="E160" s="192"/>
      <c r="F160" s="192"/>
      <c r="G160" s="192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3"/>
      <c r="BC160" s="193"/>
      <c r="BD160" s="195"/>
      <c r="BE160" s="195"/>
      <c r="BF160" s="195"/>
      <c r="BG160" s="195"/>
      <c r="BH160" s="195"/>
      <c r="BI160" s="195"/>
      <c r="BJ160" s="195"/>
      <c r="BK160" s="195"/>
      <c r="BL160" s="195"/>
      <c r="BM160" s="195"/>
      <c r="BN160" s="195"/>
      <c r="BO160" s="195"/>
      <c r="BP160" s="195"/>
      <c r="BQ160" s="195"/>
      <c r="BR160" s="195"/>
      <c r="BS160" s="195"/>
      <c r="BT160" s="195"/>
      <c r="BU160" s="195"/>
      <c r="BV160" s="195"/>
      <c r="BW160" s="195"/>
      <c r="BX160" s="195"/>
      <c r="BY160" s="195"/>
      <c r="BZ160" s="195"/>
      <c r="CA160" s="195"/>
      <c r="CB160" s="195"/>
      <c r="CC160" s="195"/>
      <c r="CD160" s="195"/>
      <c r="CE160" s="195"/>
      <c r="CF160" s="195"/>
      <c r="CG160" s="195"/>
      <c r="CH160" s="195"/>
      <c r="CI160" s="195"/>
      <c r="CJ160" s="195"/>
      <c r="CK160" s="195"/>
      <c r="CL160" s="195"/>
      <c r="CM160" s="195"/>
      <c r="CN160" s="195"/>
      <c r="CO160" s="195"/>
      <c r="CP160" s="195"/>
      <c r="CQ160" s="195"/>
      <c r="CR160" s="195"/>
      <c r="CS160" s="195"/>
      <c r="CT160" s="195"/>
      <c r="CU160" s="195"/>
      <c r="CV160" s="195"/>
      <c r="CW160" s="195"/>
      <c r="CX160" s="195"/>
      <c r="CY160" s="195"/>
      <c r="CZ160" s="195"/>
      <c r="DA160" s="195"/>
    </row>
    <row r="161" spans="1:105" s="115" customFormat="1" ht="15" customHeight="1">
      <c r="A161" s="192"/>
      <c r="B161" s="192"/>
      <c r="C161" s="192"/>
      <c r="D161" s="192"/>
      <c r="E161" s="192"/>
      <c r="F161" s="192"/>
      <c r="G161" s="192"/>
      <c r="H161" s="221" t="s">
        <v>336</v>
      </c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1"/>
      <c r="AI161" s="221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1"/>
      <c r="AU161" s="221"/>
      <c r="AV161" s="221"/>
      <c r="AW161" s="221"/>
      <c r="AX161" s="221"/>
      <c r="AY161" s="221"/>
      <c r="AZ161" s="221"/>
      <c r="BA161" s="221"/>
      <c r="BB161" s="221"/>
      <c r="BC161" s="222"/>
      <c r="BD161" s="195"/>
      <c r="BE161" s="195"/>
      <c r="BF161" s="195"/>
      <c r="BG161" s="195"/>
      <c r="BH161" s="195"/>
      <c r="BI161" s="195"/>
      <c r="BJ161" s="195"/>
      <c r="BK161" s="195"/>
      <c r="BL161" s="195"/>
      <c r="BM161" s="195"/>
      <c r="BN161" s="195"/>
      <c r="BO161" s="195"/>
      <c r="BP161" s="195"/>
      <c r="BQ161" s="195"/>
      <c r="BR161" s="195"/>
      <c r="BS161" s="195"/>
      <c r="BT161" s="195"/>
      <c r="BU161" s="195"/>
      <c r="BV161" s="195"/>
      <c r="BW161" s="195"/>
      <c r="BX161" s="195"/>
      <c r="BY161" s="195"/>
      <c r="BZ161" s="195"/>
      <c r="CA161" s="195"/>
      <c r="CB161" s="195"/>
      <c r="CC161" s="195"/>
      <c r="CD161" s="195"/>
      <c r="CE161" s="195"/>
      <c r="CF161" s="195"/>
      <c r="CG161" s="195"/>
      <c r="CH161" s="195"/>
      <c r="CI161" s="195"/>
      <c r="CJ161" s="195"/>
      <c r="CK161" s="195"/>
      <c r="CL161" s="195"/>
      <c r="CM161" s="195"/>
      <c r="CN161" s="195"/>
      <c r="CO161" s="195"/>
      <c r="CP161" s="195"/>
      <c r="CQ161" s="195"/>
      <c r="CR161" s="195"/>
      <c r="CS161" s="195"/>
      <c r="CT161" s="195"/>
      <c r="CU161" s="195"/>
      <c r="CV161" s="195"/>
      <c r="CW161" s="195"/>
      <c r="CX161" s="195"/>
      <c r="CY161" s="195"/>
      <c r="CZ161" s="195"/>
      <c r="DA161" s="195"/>
    </row>
    <row r="162" spans="1:105" s="109" customFormat="1" ht="10.5" customHeight="1"/>
    <row r="163" spans="1:105" s="110" customFormat="1" ht="14.25">
      <c r="A163" s="223" t="s">
        <v>412</v>
      </c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  <c r="AJ163" s="223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  <c r="BZ163" s="223"/>
      <c r="CA163" s="223"/>
      <c r="CB163" s="223"/>
      <c r="CC163" s="223"/>
      <c r="CD163" s="223"/>
      <c r="CE163" s="223"/>
      <c r="CF163" s="223"/>
      <c r="CG163" s="223"/>
      <c r="CH163" s="223"/>
      <c r="CI163" s="223"/>
      <c r="CJ163" s="223"/>
      <c r="CK163" s="223"/>
      <c r="CL163" s="223"/>
      <c r="CM163" s="223"/>
      <c r="CN163" s="223"/>
      <c r="CO163" s="223"/>
      <c r="CP163" s="223"/>
      <c r="CQ163" s="223"/>
      <c r="CR163" s="223"/>
      <c r="CS163" s="223"/>
      <c r="CT163" s="223"/>
      <c r="CU163" s="223"/>
      <c r="CV163" s="223"/>
      <c r="CW163" s="223"/>
      <c r="CX163" s="223"/>
      <c r="CY163" s="223"/>
      <c r="CZ163" s="223"/>
      <c r="DA163" s="223"/>
    </row>
    <row r="164" spans="1:105" s="109" customFormat="1" ht="10.5" customHeight="1"/>
    <row r="165" spans="1:105" s="113" customFormat="1" ht="45" customHeight="1">
      <c r="A165" s="234" t="s">
        <v>329</v>
      </c>
      <c r="B165" s="235"/>
      <c r="C165" s="235"/>
      <c r="D165" s="235"/>
      <c r="E165" s="235"/>
      <c r="F165" s="235"/>
      <c r="G165" s="236"/>
      <c r="H165" s="234" t="s">
        <v>11</v>
      </c>
      <c r="I165" s="235"/>
      <c r="J165" s="235"/>
      <c r="K165" s="235"/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5"/>
      <c r="AD165" s="235"/>
      <c r="AE165" s="235"/>
      <c r="AF165" s="235"/>
      <c r="AG165" s="235"/>
      <c r="AH165" s="235"/>
      <c r="AI165" s="235"/>
      <c r="AJ165" s="235"/>
      <c r="AK165" s="235"/>
      <c r="AL165" s="235"/>
      <c r="AM165" s="235"/>
      <c r="AN165" s="235"/>
      <c r="AO165" s="236"/>
      <c r="AP165" s="234" t="s">
        <v>413</v>
      </c>
      <c r="AQ165" s="235"/>
      <c r="AR165" s="235"/>
      <c r="AS165" s="235"/>
      <c r="AT165" s="235"/>
      <c r="AU165" s="235"/>
      <c r="AV165" s="235"/>
      <c r="AW165" s="235"/>
      <c r="AX165" s="235"/>
      <c r="AY165" s="235"/>
      <c r="AZ165" s="235"/>
      <c r="BA165" s="235"/>
      <c r="BB165" s="235"/>
      <c r="BC165" s="235"/>
      <c r="BD165" s="235"/>
      <c r="BE165" s="236"/>
      <c r="BF165" s="234" t="s">
        <v>414</v>
      </c>
      <c r="BG165" s="235"/>
      <c r="BH165" s="235"/>
      <c r="BI165" s="235"/>
      <c r="BJ165" s="235"/>
      <c r="BK165" s="235"/>
      <c r="BL165" s="235"/>
      <c r="BM165" s="235"/>
      <c r="BN165" s="235"/>
      <c r="BO165" s="235"/>
      <c r="BP165" s="235"/>
      <c r="BQ165" s="235"/>
      <c r="BR165" s="235"/>
      <c r="BS165" s="235"/>
      <c r="BT165" s="235"/>
      <c r="BU165" s="236"/>
      <c r="BV165" s="234" t="s">
        <v>415</v>
      </c>
      <c r="BW165" s="235"/>
      <c r="BX165" s="235"/>
      <c r="BY165" s="235"/>
      <c r="BZ165" s="235"/>
      <c r="CA165" s="235"/>
      <c r="CB165" s="235"/>
      <c r="CC165" s="235"/>
      <c r="CD165" s="235"/>
      <c r="CE165" s="235"/>
      <c r="CF165" s="235"/>
      <c r="CG165" s="235"/>
      <c r="CH165" s="235"/>
      <c r="CI165" s="235"/>
      <c r="CJ165" s="235"/>
      <c r="CK165" s="236"/>
      <c r="CL165" s="234" t="s">
        <v>416</v>
      </c>
      <c r="CM165" s="235"/>
      <c r="CN165" s="235"/>
      <c r="CO165" s="235"/>
      <c r="CP165" s="235"/>
      <c r="CQ165" s="235"/>
      <c r="CR165" s="235"/>
      <c r="CS165" s="235"/>
      <c r="CT165" s="235"/>
      <c r="CU165" s="235"/>
      <c r="CV165" s="235"/>
      <c r="CW165" s="235"/>
      <c r="CX165" s="235"/>
      <c r="CY165" s="235"/>
      <c r="CZ165" s="235"/>
      <c r="DA165" s="236"/>
    </row>
    <row r="166" spans="1:105" s="114" customFormat="1">
      <c r="A166" s="204">
        <v>1</v>
      </c>
      <c r="B166" s="204"/>
      <c r="C166" s="204"/>
      <c r="D166" s="204"/>
      <c r="E166" s="204"/>
      <c r="F166" s="204"/>
      <c r="G166" s="204"/>
      <c r="H166" s="204">
        <v>2</v>
      </c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>
        <v>4</v>
      </c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>
        <v>5</v>
      </c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>
        <v>6</v>
      </c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>
        <v>7</v>
      </c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</row>
    <row r="167" spans="1:105" s="115" customFormat="1" ht="15" customHeight="1">
      <c r="A167" s="192"/>
      <c r="B167" s="192"/>
      <c r="C167" s="192"/>
      <c r="D167" s="192"/>
      <c r="E167" s="192"/>
      <c r="F167" s="192"/>
      <c r="G167" s="192"/>
      <c r="H167" s="193" t="s">
        <v>447</v>
      </c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193"/>
      <c r="AK167" s="193"/>
      <c r="AL167" s="193"/>
      <c r="AM167" s="193"/>
      <c r="AN167" s="193"/>
      <c r="AO167" s="193"/>
      <c r="AP167" s="196" t="e">
        <f>CL167/BF167</f>
        <v>#DIV/0!</v>
      </c>
      <c r="AQ167" s="196"/>
      <c r="AR167" s="196"/>
      <c r="AS167" s="196"/>
      <c r="AT167" s="196"/>
      <c r="AU167" s="196"/>
      <c r="AV167" s="196"/>
      <c r="AW167" s="196"/>
      <c r="AX167" s="196"/>
      <c r="AY167" s="196"/>
      <c r="AZ167" s="196"/>
      <c r="BA167" s="196"/>
      <c r="BB167" s="196"/>
      <c r="BC167" s="196"/>
      <c r="BD167" s="196"/>
      <c r="BE167" s="196"/>
      <c r="BF167" s="196">
        <f>SUM(BF169:BU171)</f>
        <v>0</v>
      </c>
      <c r="BG167" s="196"/>
      <c r="BH167" s="196"/>
      <c r="BI167" s="196"/>
      <c r="BJ167" s="196"/>
      <c r="BK167" s="196"/>
      <c r="BL167" s="196"/>
      <c r="BM167" s="196"/>
      <c r="BN167" s="196"/>
      <c r="BO167" s="196"/>
      <c r="BP167" s="196"/>
      <c r="BQ167" s="196"/>
      <c r="BR167" s="196"/>
      <c r="BS167" s="196"/>
      <c r="BT167" s="196"/>
      <c r="BU167" s="196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7">
        <f>SUM(CL169:DA171)</f>
        <v>0</v>
      </c>
      <c r="CM167" s="197"/>
      <c r="CN167" s="197"/>
      <c r="CO167" s="197"/>
      <c r="CP167" s="197"/>
      <c r="CQ167" s="197"/>
      <c r="CR167" s="197"/>
      <c r="CS167" s="197"/>
      <c r="CT167" s="197"/>
      <c r="CU167" s="197"/>
      <c r="CV167" s="197"/>
      <c r="CW167" s="197"/>
      <c r="CX167" s="197"/>
      <c r="CY167" s="197"/>
      <c r="CZ167" s="197"/>
      <c r="DA167" s="197"/>
    </row>
    <row r="168" spans="1:105" s="115" customFormat="1" ht="15" customHeight="1">
      <c r="A168" s="192"/>
      <c r="B168" s="192"/>
      <c r="C168" s="192"/>
      <c r="D168" s="192"/>
      <c r="E168" s="192"/>
      <c r="F168" s="192"/>
      <c r="G168" s="192"/>
      <c r="H168" s="232" t="s">
        <v>448</v>
      </c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2"/>
      <c r="U168" s="232"/>
      <c r="V168" s="232"/>
      <c r="W168" s="232"/>
      <c r="X168" s="232"/>
      <c r="Y168" s="232"/>
      <c r="Z168" s="232"/>
      <c r="AA168" s="232"/>
      <c r="AB168" s="232"/>
      <c r="AC168" s="232"/>
      <c r="AD168" s="232"/>
      <c r="AE168" s="232"/>
      <c r="AF168" s="232"/>
      <c r="AG168" s="232"/>
      <c r="AH168" s="232"/>
      <c r="AI168" s="232"/>
      <c r="AJ168" s="232"/>
      <c r="AK168" s="232"/>
      <c r="AL168" s="232"/>
      <c r="AM168" s="232"/>
      <c r="AN168" s="232"/>
      <c r="AO168" s="232"/>
      <c r="AP168" s="196"/>
      <c r="AQ168" s="196"/>
      <c r="AR168" s="196"/>
      <c r="AS168" s="196"/>
      <c r="AT168" s="196"/>
      <c r="AU168" s="196"/>
      <c r="AV168" s="196"/>
      <c r="AW168" s="196"/>
      <c r="AX168" s="196"/>
      <c r="AY168" s="196"/>
      <c r="AZ168" s="196"/>
      <c r="BA168" s="196"/>
      <c r="BB168" s="196"/>
      <c r="BC168" s="196"/>
      <c r="BD168" s="196"/>
      <c r="BE168" s="196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195"/>
      <c r="BQ168" s="195"/>
      <c r="BR168" s="195"/>
      <c r="BS168" s="195"/>
      <c r="BT168" s="195"/>
      <c r="BU168" s="195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  <c r="CH168" s="195"/>
      <c r="CI168" s="195"/>
      <c r="CJ168" s="195"/>
      <c r="CK168" s="195"/>
      <c r="CL168" s="197"/>
      <c r="CM168" s="197"/>
      <c r="CN168" s="197"/>
      <c r="CO168" s="197"/>
      <c r="CP168" s="197"/>
      <c r="CQ168" s="197"/>
      <c r="CR168" s="197"/>
      <c r="CS168" s="197"/>
      <c r="CT168" s="197"/>
      <c r="CU168" s="197"/>
      <c r="CV168" s="197"/>
      <c r="CW168" s="197"/>
      <c r="CX168" s="197"/>
      <c r="CY168" s="197"/>
      <c r="CZ168" s="197"/>
      <c r="DA168" s="197"/>
    </row>
    <row r="169" spans="1:105" s="115" customFormat="1" ht="15" customHeight="1">
      <c r="A169" s="192"/>
      <c r="B169" s="192"/>
      <c r="C169" s="192"/>
      <c r="D169" s="192"/>
      <c r="E169" s="192"/>
      <c r="F169" s="192"/>
      <c r="G169" s="192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193"/>
      <c r="AN169" s="193"/>
      <c r="AO169" s="193"/>
      <c r="AP169" s="196"/>
      <c r="AQ169" s="196"/>
      <c r="AR169" s="196"/>
      <c r="AS169" s="196"/>
      <c r="AT169" s="196"/>
      <c r="AU169" s="196"/>
      <c r="AV169" s="196"/>
      <c r="AW169" s="196"/>
      <c r="AX169" s="196"/>
      <c r="AY169" s="196"/>
      <c r="AZ169" s="196"/>
      <c r="BA169" s="196"/>
      <c r="BB169" s="196"/>
      <c r="BC169" s="196"/>
      <c r="BD169" s="196"/>
      <c r="BE169" s="196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195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  <c r="CH169" s="195"/>
      <c r="CI169" s="195"/>
      <c r="CJ169" s="195"/>
      <c r="CK169" s="195"/>
      <c r="CL169" s="197">
        <f>AP169*BF169</f>
        <v>0</v>
      </c>
      <c r="CM169" s="197"/>
      <c r="CN169" s="197"/>
      <c r="CO169" s="197"/>
      <c r="CP169" s="197"/>
      <c r="CQ169" s="197"/>
      <c r="CR169" s="197"/>
      <c r="CS169" s="197"/>
      <c r="CT169" s="197"/>
      <c r="CU169" s="197"/>
      <c r="CV169" s="197"/>
      <c r="CW169" s="197"/>
      <c r="CX169" s="197"/>
      <c r="CY169" s="197"/>
      <c r="CZ169" s="197"/>
      <c r="DA169" s="197"/>
    </row>
    <row r="170" spans="1:105" s="115" customFormat="1" ht="15" customHeight="1">
      <c r="A170" s="192"/>
      <c r="B170" s="192"/>
      <c r="C170" s="192"/>
      <c r="D170" s="192"/>
      <c r="E170" s="192"/>
      <c r="F170" s="192"/>
      <c r="G170" s="192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193"/>
      <c r="AN170" s="193"/>
      <c r="AO170" s="193"/>
      <c r="AP170" s="196"/>
      <c r="AQ170" s="196"/>
      <c r="AR170" s="196"/>
      <c r="AS170" s="196"/>
      <c r="AT170" s="196"/>
      <c r="AU170" s="196"/>
      <c r="AV170" s="196"/>
      <c r="AW170" s="196"/>
      <c r="AX170" s="196"/>
      <c r="AY170" s="196"/>
      <c r="AZ170" s="196"/>
      <c r="BA170" s="196"/>
      <c r="BB170" s="196"/>
      <c r="BC170" s="196"/>
      <c r="BD170" s="196"/>
      <c r="BE170" s="196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5"/>
      <c r="BQ170" s="195"/>
      <c r="BR170" s="195"/>
      <c r="BS170" s="195"/>
      <c r="BT170" s="195"/>
      <c r="BU170" s="195"/>
      <c r="BV170" s="195"/>
      <c r="BW170" s="195"/>
      <c r="BX170" s="195"/>
      <c r="BY170" s="195"/>
      <c r="BZ170" s="195"/>
      <c r="CA170" s="195"/>
      <c r="CB170" s="195"/>
      <c r="CC170" s="195"/>
      <c r="CD170" s="195"/>
      <c r="CE170" s="195"/>
      <c r="CF170" s="195"/>
      <c r="CG170" s="195"/>
      <c r="CH170" s="195"/>
      <c r="CI170" s="195"/>
      <c r="CJ170" s="195"/>
      <c r="CK170" s="195"/>
      <c r="CL170" s="197">
        <f>AP170*BF170</f>
        <v>0</v>
      </c>
      <c r="CM170" s="197"/>
      <c r="CN170" s="197"/>
      <c r="CO170" s="197"/>
      <c r="CP170" s="197"/>
      <c r="CQ170" s="197"/>
      <c r="CR170" s="197"/>
      <c r="CS170" s="197"/>
      <c r="CT170" s="197"/>
      <c r="CU170" s="197"/>
      <c r="CV170" s="197"/>
      <c r="CW170" s="197"/>
      <c r="CX170" s="197"/>
      <c r="CY170" s="197"/>
      <c r="CZ170" s="197"/>
      <c r="DA170" s="197"/>
    </row>
    <row r="171" spans="1:105" s="115" customFormat="1" ht="15" customHeight="1">
      <c r="A171" s="192"/>
      <c r="B171" s="192"/>
      <c r="C171" s="192"/>
      <c r="D171" s="192"/>
      <c r="E171" s="192"/>
      <c r="F171" s="192"/>
      <c r="G171" s="192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6"/>
      <c r="AQ171" s="196"/>
      <c r="AR171" s="196"/>
      <c r="AS171" s="196"/>
      <c r="AT171" s="196"/>
      <c r="AU171" s="196"/>
      <c r="AV171" s="196"/>
      <c r="AW171" s="196"/>
      <c r="AX171" s="196"/>
      <c r="AY171" s="196"/>
      <c r="AZ171" s="196"/>
      <c r="BA171" s="196"/>
      <c r="BB171" s="196"/>
      <c r="BC171" s="196"/>
      <c r="BD171" s="196"/>
      <c r="BE171" s="196"/>
      <c r="BF171" s="195"/>
      <c r="BG171" s="195"/>
      <c r="BH171" s="195"/>
      <c r="BI171" s="195"/>
      <c r="BJ171" s="195"/>
      <c r="BK171" s="195"/>
      <c r="BL171" s="195"/>
      <c r="BM171" s="195"/>
      <c r="BN171" s="195"/>
      <c r="BO171" s="195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7">
        <f>AP171*BF171</f>
        <v>0</v>
      </c>
      <c r="CM171" s="197"/>
      <c r="CN171" s="197"/>
      <c r="CO171" s="197"/>
      <c r="CP171" s="197"/>
      <c r="CQ171" s="197"/>
      <c r="CR171" s="197"/>
      <c r="CS171" s="197"/>
      <c r="CT171" s="197"/>
      <c r="CU171" s="197"/>
      <c r="CV171" s="197"/>
      <c r="CW171" s="197"/>
      <c r="CX171" s="197"/>
      <c r="CY171" s="197"/>
      <c r="CZ171" s="197"/>
      <c r="DA171" s="197"/>
    </row>
    <row r="172" spans="1:105" s="115" customFormat="1" ht="15" customHeight="1">
      <c r="A172" s="192"/>
      <c r="B172" s="192"/>
      <c r="C172" s="192"/>
      <c r="D172" s="192"/>
      <c r="E172" s="192"/>
      <c r="F172" s="192"/>
      <c r="G172" s="192"/>
      <c r="H172" s="193" t="s">
        <v>449</v>
      </c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193"/>
      <c r="AN172" s="193"/>
      <c r="AO172" s="193"/>
      <c r="AP172" s="196" t="e">
        <f>CL172/BF172</f>
        <v>#DIV/0!</v>
      </c>
      <c r="AQ172" s="196"/>
      <c r="AR172" s="196"/>
      <c r="AS172" s="196"/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/>
      <c r="BE172" s="196"/>
      <c r="BF172" s="196">
        <f>SUM(BF174:BU177)</f>
        <v>0</v>
      </c>
      <c r="BG172" s="196"/>
      <c r="BH172" s="196"/>
      <c r="BI172" s="196"/>
      <c r="BJ172" s="196"/>
      <c r="BK172" s="196"/>
      <c r="BL172" s="196"/>
      <c r="BM172" s="196"/>
      <c r="BN172" s="196"/>
      <c r="BO172" s="196"/>
      <c r="BP172" s="196"/>
      <c r="BQ172" s="196"/>
      <c r="BR172" s="196"/>
      <c r="BS172" s="196"/>
      <c r="BT172" s="196"/>
      <c r="BU172" s="196"/>
      <c r="BV172" s="195"/>
      <c r="BW172" s="195"/>
      <c r="BX172" s="195"/>
      <c r="BY172" s="195"/>
      <c r="BZ172" s="195"/>
      <c r="CA172" s="195"/>
      <c r="CB172" s="195"/>
      <c r="CC172" s="195"/>
      <c r="CD172" s="195"/>
      <c r="CE172" s="195"/>
      <c r="CF172" s="195"/>
      <c r="CG172" s="195"/>
      <c r="CH172" s="195"/>
      <c r="CI172" s="195"/>
      <c r="CJ172" s="195"/>
      <c r="CK172" s="195"/>
      <c r="CL172" s="197">
        <f>SUM(CL174:DA177)</f>
        <v>0</v>
      </c>
      <c r="CM172" s="197"/>
      <c r="CN172" s="197"/>
      <c r="CO172" s="197"/>
      <c r="CP172" s="197"/>
      <c r="CQ172" s="197"/>
      <c r="CR172" s="197"/>
      <c r="CS172" s="197"/>
      <c r="CT172" s="197"/>
      <c r="CU172" s="197"/>
      <c r="CV172" s="197"/>
      <c r="CW172" s="197"/>
      <c r="CX172" s="197"/>
      <c r="CY172" s="197"/>
      <c r="CZ172" s="197"/>
      <c r="DA172" s="197"/>
    </row>
    <row r="173" spans="1:105" s="115" customFormat="1" ht="15" customHeight="1">
      <c r="A173" s="192"/>
      <c r="B173" s="192"/>
      <c r="C173" s="192"/>
      <c r="D173" s="192"/>
      <c r="E173" s="192"/>
      <c r="F173" s="192"/>
      <c r="G173" s="192"/>
      <c r="H173" s="232" t="s">
        <v>448</v>
      </c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F173" s="232"/>
      <c r="AG173" s="232"/>
      <c r="AH173" s="232"/>
      <c r="AI173" s="232"/>
      <c r="AJ173" s="232"/>
      <c r="AK173" s="232"/>
      <c r="AL173" s="232"/>
      <c r="AM173" s="232"/>
      <c r="AN173" s="232"/>
      <c r="AO173" s="232"/>
      <c r="AP173" s="196"/>
      <c r="AQ173" s="196"/>
      <c r="AR173" s="196"/>
      <c r="AS173" s="196"/>
      <c r="AT173" s="196"/>
      <c r="AU173" s="196"/>
      <c r="AV173" s="196"/>
      <c r="AW173" s="196"/>
      <c r="AX173" s="196"/>
      <c r="AY173" s="196"/>
      <c r="AZ173" s="196"/>
      <c r="BA173" s="196"/>
      <c r="BB173" s="196"/>
      <c r="BC173" s="196"/>
      <c r="BD173" s="196"/>
      <c r="BE173" s="196"/>
      <c r="BF173" s="196"/>
      <c r="BG173" s="196"/>
      <c r="BH173" s="196"/>
      <c r="BI173" s="196"/>
      <c r="BJ173" s="196"/>
      <c r="BK173" s="196"/>
      <c r="BL173" s="196"/>
      <c r="BM173" s="196"/>
      <c r="BN173" s="196"/>
      <c r="BO173" s="196"/>
      <c r="BP173" s="196"/>
      <c r="BQ173" s="196"/>
      <c r="BR173" s="196"/>
      <c r="BS173" s="196"/>
      <c r="BT173" s="196"/>
      <c r="BU173" s="196"/>
      <c r="BV173" s="195"/>
      <c r="BW173" s="195"/>
      <c r="BX173" s="195"/>
      <c r="BY173" s="195"/>
      <c r="BZ173" s="195"/>
      <c r="CA173" s="195"/>
      <c r="CB173" s="195"/>
      <c r="CC173" s="195"/>
      <c r="CD173" s="195"/>
      <c r="CE173" s="195"/>
      <c r="CF173" s="195"/>
      <c r="CG173" s="195"/>
      <c r="CH173" s="195"/>
      <c r="CI173" s="195"/>
      <c r="CJ173" s="195"/>
      <c r="CK173" s="195"/>
      <c r="CL173" s="198"/>
      <c r="CM173" s="198"/>
      <c r="CN173" s="198"/>
      <c r="CO173" s="198"/>
      <c r="CP173" s="198"/>
      <c r="CQ173" s="198"/>
      <c r="CR173" s="198"/>
      <c r="CS173" s="198"/>
      <c r="CT173" s="198"/>
      <c r="CU173" s="198"/>
      <c r="CV173" s="198"/>
      <c r="CW173" s="198"/>
      <c r="CX173" s="198"/>
      <c r="CY173" s="198"/>
      <c r="CZ173" s="198"/>
      <c r="DA173" s="198"/>
    </row>
    <row r="174" spans="1:105" s="115" customFormat="1" ht="15" customHeight="1">
      <c r="A174" s="192"/>
      <c r="B174" s="192"/>
      <c r="C174" s="192"/>
      <c r="D174" s="192"/>
      <c r="E174" s="192"/>
      <c r="F174" s="192"/>
      <c r="G174" s="19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32"/>
      <c r="AE174" s="232"/>
      <c r="AF174" s="232"/>
      <c r="AG174" s="232"/>
      <c r="AH174" s="232"/>
      <c r="AI174" s="232"/>
      <c r="AJ174" s="232"/>
      <c r="AK174" s="232"/>
      <c r="AL174" s="232"/>
      <c r="AM174" s="232"/>
      <c r="AN174" s="232"/>
      <c r="AO174" s="232"/>
      <c r="AP174" s="196"/>
      <c r="AQ174" s="196"/>
      <c r="AR174" s="196"/>
      <c r="AS174" s="196"/>
      <c r="AT174" s="196"/>
      <c r="AU174" s="196"/>
      <c r="AV174" s="196"/>
      <c r="AW174" s="196"/>
      <c r="AX174" s="196"/>
      <c r="AY174" s="196"/>
      <c r="AZ174" s="196"/>
      <c r="BA174" s="196"/>
      <c r="BB174" s="196"/>
      <c r="BC174" s="196"/>
      <c r="BD174" s="196"/>
      <c r="BE174" s="196"/>
      <c r="BF174" s="196"/>
      <c r="BG174" s="196"/>
      <c r="BH174" s="196"/>
      <c r="BI174" s="196"/>
      <c r="BJ174" s="196"/>
      <c r="BK174" s="196"/>
      <c r="BL174" s="196"/>
      <c r="BM174" s="196"/>
      <c r="BN174" s="196"/>
      <c r="BO174" s="196"/>
      <c r="BP174" s="196"/>
      <c r="BQ174" s="196"/>
      <c r="BR174" s="196"/>
      <c r="BS174" s="196"/>
      <c r="BT174" s="196"/>
      <c r="BU174" s="196"/>
      <c r="BV174" s="195"/>
      <c r="BW174" s="195"/>
      <c r="BX174" s="195"/>
      <c r="BY174" s="195"/>
      <c r="BZ174" s="195"/>
      <c r="CA174" s="195"/>
      <c r="CB174" s="195"/>
      <c r="CC174" s="195"/>
      <c r="CD174" s="195"/>
      <c r="CE174" s="195"/>
      <c r="CF174" s="195"/>
      <c r="CG174" s="195"/>
      <c r="CH174" s="195"/>
      <c r="CI174" s="195"/>
      <c r="CJ174" s="195"/>
      <c r="CK174" s="195"/>
      <c r="CL174" s="197">
        <f>AP174*BF174</f>
        <v>0</v>
      </c>
      <c r="CM174" s="197"/>
      <c r="CN174" s="197"/>
      <c r="CO174" s="197"/>
      <c r="CP174" s="197"/>
      <c r="CQ174" s="197"/>
      <c r="CR174" s="197"/>
      <c r="CS174" s="197"/>
      <c r="CT174" s="197"/>
      <c r="CU174" s="197"/>
      <c r="CV174" s="197"/>
      <c r="CW174" s="197"/>
      <c r="CX174" s="197"/>
      <c r="CY174" s="197"/>
      <c r="CZ174" s="197"/>
      <c r="DA174" s="197"/>
    </row>
    <row r="175" spans="1:105" s="115" customFormat="1" ht="15" customHeight="1">
      <c r="A175" s="192"/>
      <c r="B175" s="192"/>
      <c r="C175" s="192"/>
      <c r="D175" s="192"/>
      <c r="E175" s="192"/>
      <c r="F175" s="192"/>
      <c r="G175" s="19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2"/>
      <c r="W175" s="232"/>
      <c r="X175" s="232"/>
      <c r="Y175" s="232"/>
      <c r="Z175" s="232"/>
      <c r="AA175" s="232"/>
      <c r="AB175" s="232"/>
      <c r="AC175" s="232"/>
      <c r="AD175" s="232"/>
      <c r="AE175" s="232"/>
      <c r="AF175" s="232"/>
      <c r="AG175" s="232"/>
      <c r="AH175" s="232"/>
      <c r="AI175" s="232"/>
      <c r="AJ175" s="232"/>
      <c r="AK175" s="232"/>
      <c r="AL175" s="232"/>
      <c r="AM175" s="232"/>
      <c r="AN175" s="232"/>
      <c r="AO175" s="232"/>
      <c r="AP175" s="196"/>
      <c r="AQ175" s="196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196"/>
      <c r="BG175" s="196"/>
      <c r="BH175" s="196"/>
      <c r="BI175" s="196"/>
      <c r="BJ175" s="196"/>
      <c r="BK175" s="196"/>
      <c r="BL175" s="196"/>
      <c r="BM175" s="196"/>
      <c r="BN175" s="196"/>
      <c r="BO175" s="196"/>
      <c r="BP175" s="196"/>
      <c r="BQ175" s="196"/>
      <c r="BR175" s="196"/>
      <c r="BS175" s="196"/>
      <c r="BT175" s="196"/>
      <c r="BU175" s="196"/>
      <c r="BV175" s="195"/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  <c r="CH175" s="195"/>
      <c r="CI175" s="195"/>
      <c r="CJ175" s="195"/>
      <c r="CK175" s="195"/>
      <c r="CL175" s="197">
        <f>AP175*BF175</f>
        <v>0</v>
      </c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</row>
    <row r="176" spans="1:105" s="115" customFormat="1" ht="15" customHeight="1">
      <c r="A176" s="192"/>
      <c r="B176" s="192"/>
      <c r="C176" s="192"/>
      <c r="D176" s="192"/>
      <c r="E176" s="192"/>
      <c r="F176" s="192"/>
      <c r="G176" s="19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  <c r="AF176" s="232"/>
      <c r="AG176" s="232"/>
      <c r="AH176" s="232"/>
      <c r="AI176" s="232"/>
      <c r="AJ176" s="232"/>
      <c r="AK176" s="232"/>
      <c r="AL176" s="232"/>
      <c r="AM176" s="232"/>
      <c r="AN176" s="232"/>
      <c r="AO176" s="232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  <c r="BB176" s="196"/>
      <c r="BC176" s="196"/>
      <c r="BD176" s="196"/>
      <c r="BE176" s="196"/>
      <c r="BF176" s="196"/>
      <c r="BG176" s="196"/>
      <c r="BH176" s="196"/>
      <c r="BI176" s="196"/>
      <c r="BJ176" s="196"/>
      <c r="BK176" s="196"/>
      <c r="BL176" s="196"/>
      <c r="BM176" s="196"/>
      <c r="BN176" s="196"/>
      <c r="BO176" s="196"/>
      <c r="BP176" s="196"/>
      <c r="BQ176" s="196"/>
      <c r="BR176" s="196"/>
      <c r="BS176" s="196"/>
      <c r="BT176" s="196"/>
      <c r="BU176" s="196"/>
      <c r="BV176" s="195"/>
      <c r="BW176" s="195"/>
      <c r="BX176" s="195"/>
      <c r="BY176" s="195"/>
      <c r="BZ176" s="195"/>
      <c r="CA176" s="195"/>
      <c r="CB176" s="195"/>
      <c r="CC176" s="195"/>
      <c r="CD176" s="195"/>
      <c r="CE176" s="195"/>
      <c r="CF176" s="195"/>
      <c r="CG176" s="195"/>
      <c r="CH176" s="195"/>
      <c r="CI176" s="195"/>
      <c r="CJ176" s="195"/>
      <c r="CK176" s="195"/>
      <c r="CL176" s="197">
        <f>AP176*BF176</f>
        <v>0</v>
      </c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</row>
    <row r="177" spans="1:105" s="115" customFormat="1" ht="15" customHeight="1">
      <c r="A177" s="192"/>
      <c r="B177" s="192"/>
      <c r="C177" s="192"/>
      <c r="D177" s="192"/>
      <c r="E177" s="192"/>
      <c r="F177" s="192"/>
      <c r="G177" s="19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2"/>
      <c r="U177" s="232"/>
      <c r="V177" s="232"/>
      <c r="W177" s="232"/>
      <c r="X177" s="232"/>
      <c r="Y177" s="232"/>
      <c r="Z177" s="232"/>
      <c r="AA177" s="232"/>
      <c r="AB177" s="232"/>
      <c r="AC177" s="232"/>
      <c r="AD177" s="232"/>
      <c r="AE177" s="232"/>
      <c r="AF177" s="232"/>
      <c r="AG177" s="232"/>
      <c r="AH177" s="232"/>
      <c r="AI177" s="232"/>
      <c r="AJ177" s="232"/>
      <c r="AK177" s="232"/>
      <c r="AL177" s="232"/>
      <c r="AM177" s="232"/>
      <c r="AN177" s="232"/>
      <c r="AO177" s="232"/>
      <c r="AP177" s="196"/>
      <c r="AQ177" s="196"/>
      <c r="AR177" s="196"/>
      <c r="AS177" s="196"/>
      <c r="AT177" s="196"/>
      <c r="AU177" s="196"/>
      <c r="AV177" s="196"/>
      <c r="AW177" s="196"/>
      <c r="AX177" s="196"/>
      <c r="AY177" s="196"/>
      <c r="AZ177" s="196"/>
      <c r="BA177" s="196"/>
      <c r="BB177" s="196"/>
      <c r="BC177" s="196"/>
      <c r="BD177" s="196"/>
      <c r="BE177" s="196"/>
      <c r="BF177" s="196"/>
      <c r="BG177" s="196"/>
      <c r="BH177" s="196"/>
      <c r="BI177" s="196"/>
      <c r="BJ177" s="196"/>
      <c r="BK177" s="196"/>
      <c r="BL177" s="196"/>
      <c r="BM177" s="196"/>
      <c r="BN177" s="196"/>
      <c r="BO177" s="196"/>
      <c r="BP177" s="196"/>
      <c r="BQ177" s="196"/>
      <c r="BR177" s="196"/>
      <c r="BS177" s="196"/>
      <c r="BT177" s="196"/>
      <c r="BU177" s="196"/>
      <c r="BV177" s="195"/>
      <c r="BW177" s="195"/>
      <c r="BX177" s="195"/>
      <c r="BY177" s="195"/>
      <c r="BZ177" s="195"/>
      <c r="CA177" s="195"/>
      <c r="CB177" s="195"/>
      <c r="CC177" s="195"/>
      <c r="CD177" s="195"/>
      <c r="CE177" s="195"/>
      <c r="CF177" s="195"/>
      <c r="CG177" s="195"/>
      <c r="CH177" s="195"/>
      <c r="CI177" s="195"/>
      <c r="CJ177" s="195"/>
      <c r="CK177" s="195"/>
      <c r="CL177" s="197">
        <f>AP177*BF177</f>
        <v>0</v>
      </c>
      <c r="CM177" s="197"/>
      <c r="CN177" s="197"/>
      <c r="CO177" s="197"/>
      <c r="CP177" s="197"/>
      <c r="CQ177" s="197"/>
      <c r="CR177" s="197"/>
      <c r="CS177" s="197"/>
      <c r="CT177" s="197"/>
      <c r="CU177" s="197"/>
      <c r="CV177" s="197"/>
      <c r="CW177" s="197"/>
      <c r="CX177" s="197"/>
      <c r="CY177" s="197"/>
      <c r="CZ177" s="197"/>
      <c r="DA177" s="197"/>
    </row>
    <row r="178" spans="1:105" s="115" customFormat="1" ht="15" customHeight="1">
      <c r="A178" s="192"/>
      <c r="B178" s="192"/>
      <c r="C178" s="192"/>
      <c r="D178" s="192"/>
      <c r="E178" s="192"/>
      <c r="F178" s="192"/>
      <c r="G178" s="192"/>
      <c r="H178" s="193" t="s">
        <v>450</v>
      </c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193"/>
      <c r="AK178" s="193"/>
      <c r="AL178" s="193"/>
      <c r="AM178" s="193"/>
      <c r="AN178" s="193"/>
      <c r="AO178" s="193"/>
      <c r="AP178" s="196" t="e">
        <f>CL178/BF178</f>
        <v>#DIV/0!</v>
      </c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>
        <f>SUM(BF180:BU183)</f>
        <v>0</v>
      </c>
      <c r="BG178" s="196"/>
      <c r="BH178" s="196"/>
      <c r="BI178" s="196"/>
      <c r="BJ178" s="196"/>
      <c r="BK178" s="196"/>
      <c r="BL178" s="196"/>
      <c r="BM178" s="196"/>
      <c r="BN178" s="196"/>
      <c r="BO178" s="196"/>
      <c r="BP178" s="196"/>
      <c r="BQ178" s="196"/>
      <c r="BR178" s="196"/>
      <c r="BS178" s="196"/>
      <c r="BT178" s="196"/>
      <c r="BU178" s="196"/>
      <c r="BV178" s="195"/>
      <c r="BW178" s="195"/>
      <c r="BX178" s="195"/>
      <c r="BY178" s="195"/>
      <c r="BZ178" s="195"/>
      <c r="CA178" s="195"/>
      <c r="CB178" s="195"/>
      <c r="CC178" s="195"/>
      <c r="CD178" s="195"/>
      <c r="CE178" s="195"/>
      <c r="CF178" s="195"/>
      <c r="CG178" s="195"/>
      <c r="CH178" s="195"/>
      <c r="CI178" s="195"/>
      <c r="CJ178" s="195"/>
      <c r="CK178" s="195"/>
      <c r="CL178" s="197">
        <f>SUM(CL180:DA183)</f>
        <v>0</v>
      </c>
      <c r="CM178" s="197"/>
      <c r="CN178" s="197"/>
      <c r="CO178" s="197"/>
      <c r="CP178" s="197"/>
      <c r="CQ178" s="197"/>
      <c r="CR178" s="197"/>
      <c r="CS178" s="197"/>
      <c r="CT178" s="197"/>
      <c r="CU178" s="197"/>
      <c r="CV178" s="197"/>
      <c r="CW178" s="197"/>
      <c r="CX178" s="197"/>
      <c r="CY178" s="197"/>
      <c r="CZ178" s="197"/>
      <c r="DA178" s="197"/>
    </row>
    <row r="179" spans="1:105" s="115" customFormat="1" ht="15" customHeight="1">
      <c r="A179" s="192"/>
      <c r="B179" s="192"/>
      <c r="C179" s="192"/>
      <c r="D179" s="192"/>
      <c r="E179" s="192"/>
      <c r="F179" s="192"/>
      <c r="G179" s="192"/>
      <c r="H179" s="232" t="s">
        <v>448</v>
      </c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2"/>
      <c r="W179" s="232"/>
      <c r="X179" s="232"/>
      <c r="Y179" s="232"/>
      <c r="Z179" s="232"/>
      <c r="AA179" s="232"/>
      <c r="AB179" s="232"/>
      <c r="AC179" s="232"/>
      <c r="AD179" s="232"/>
      <c r="AE179" s="232"/>
      <c r="AF179" s="232"/>
      <c r="AG179" s="232"/>
      <c r="AH179" s="232"/>
      <c r="AI179" s="232"/>
      <c r="AJ179" s="232"/>
      <c r="AK179" s="232"/>
      <c r="AL179" s="232"/>
      <c r="AM179" s="232"/>
      <c r="AN179" s="232"/>
      <c r="AO179" s="232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196"/>
      <c r="BG179" s="196"/>
      <c r="BH179" s="196"/>
      <c r="BI179" s="196"/>
      <c r="BJ179" s="196"/>
      <c r="BK179" s="196"/>
      <c r="BL179" s="196"/>
      <c r="BM179" s="196"/>
      <c r="BN179" s="196"/>
      <c r="BO179" s="196"/>
      <c r="BP179" s="196"/>
      <c r="BQ179" s="196"/>
      <c r="BR179" s="196"/>
      <c r="BS179" s="196"/>
      <c r="BT179" s="196"/>
      <c r="BU179" s="196"/>
      <c r="BV179" s="195"/>
      <c r="BW179" s="195"/>
      <c r="BX179" s="195"/>
      <c r="BY179" s="195"/>
      <c r="BZ179" s="195"/>
      <c r="CA179" s="195"/>
      <c r="CB179" s="195"/>
      <c r="CC179" s="195"/>
      <c r="CD179" s="195"/>
      <c r="CE179" s="195"/>
      <c r="CF179" s="195"/>
      <c r="CG179" s="195"/>
      <c r="CH179" s="195"/>
      <c r="CI179" s="195"/>
      <c r="CJ179" s="195"/>
      <c r="CK179" s="195"/>
      <c r="CL179" s="198"/>
      <c r="CM179" s="198"/>
      <c r="CN179" s="198"/>
      <c r="CO179" s="198"/>
      <c r="CP179" s="198"/>
      <c r="CQ179" s="198"/>
      <c r="CR179" s="198"/>
      <c r="CS179" s="198"/>
      <c r="CT179" s="198"/>
      <c r="CU179" s="198"/>
      <c r="CV179" s="198"/>
      <c r="CW179" s="198"/>
      <c r="CX179" s="198"/>
      <c r="CY179" s="198"/>
      <c r="CZ179" s="198"/>
      <c r="DA179" s="198"/>
    </row>
    <row r="180" spans="1:105" s="115" customFormat="1" ht="15" customHeight="1">
      <c r="A180" s="192"/>
      <c r="B180" s="192"/>
      <c r="C180" s="192"/>
      <c r="D180" s="192"/>
      <c r="E180" s="192"/>
      <c r="F180" s="192"/>
      <c r="G180" s="19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  <c r="W180" s="232"/>
      <c r="X180" s="232"/>
      <c r="Y180" s="232"/>
      <c r="Z180" s="232"/>
      <c r="AA180" s="232"/>
      <c r="AB180" s="232"/>
      <c r="AC180" s="232"/>
      <c r="AD180" s="232"/>
      <c r="AE180" s="232"/>
      <c r="AF180" s="232"/>
      <c r="AG180" s="232"/>
      <c r="AH180" s="232"/>
      <c r="AI180" s="232"/>
      <c r="AJ180" s="232"/>
      <c r="AK180" s="232"/>
      <c r="AL180" s="232"/>
      <c r="AM180" s="232"/>
      <c r="AN180" s="232"/>
      <c r="AO180" s="232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196"/>
      <c r="BG180" s="196"/>
      <c r="BH180" s="196"/>
      <c r="BI180" s="196"/>
      <c r="BJ180" s="196"/>
      <c r="BK180" s="196"/>
      <c r="BL180" s="196"/>
      <c r="BM180" s="196"/>
      <c r="BN180" s="196"/>
      <c r="BO180" s="196"/>
      <c r="BP180" s="196"/>
      <c r="BQ180" s="196"/>
      <c r="BR180" s="196"/>
      <c r="BS180" s="196"/>
      <c r="BT180" s="196"/>
      <c r="BU180" s="196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7">
        <f>AP180*BF180</f>
        <v>0</v>
      </c>
      <c r="CM180" s="197"/>
      <c r="CN180" s="197"/>
      <c r="CO180" s="197"/>
      <c r="CP180" s="197"/>
      <c r="CQ180" s="197"/>
      <c r="CR180" s="197"/>
      <c r="CS180" s="197"/>
      <c r="CT180" s="197"/>
      <c r="CU180" s="197"/>
      <c r="CV180" s="197"/>
      <c r="CW180" s="197"/>
      <c r="CX180" s="197"/>
      <c r="CY180" s="197"/>
      <c r="CZ180" s="197"/>
      <c r="DA180" s="197"/>
    </row>
    <row r="181" spans="1:105" s="115" customFormat="1" ht="15" customHeight="1">
      <c r="A181" s="192"/>
      <c r="B181" s="192"/>
      <c r="C181" s="192"/>
      <c r="D181" s="192"/>
      <c r="E181" s="192"/>
      <c r="F181" s="192"/>
      <c r="G181" s="19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2"/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F181" s="232"/>
      <c r="AG181" s="232"/>
      <c r="AH181" s="232"/>
      <c r="AI181" s="232"/>
      <c r="AJ181" s="232"/>
      <c r="AK181" s="232"/>
      <c r="AL181" s="232"/>
      <c r="AM181" s="232"/>
      <c r="AN181" s="232"/>
      <c r="AO181" s="232"/>
      <c r="AP181" s="196"/>
      <c r="AQ181" s="196"/>
      <c r="AR181" s="196"/>
      <c r="AS181" s="196"/>
      <c r="AT181" s="196"/>
      <c r="AU181" s="196"/>
      <c r="AV181" s="196"/>
      <c r="AW181" s="196"/>
      <c r="AX181" s="196"/>
      <c r="AY181" s="196"/>
      <c r="AZ181" s="196"/>
      <c r="BA181" s="196"/>
      <c r="BB181" s="196"/>
      <c r="BC181" s="196"/>
      <c r="BD181" s="196"/>
      <c r="BE181" s="196"/>
      <c r="BF181" s="196"/>
      <c r="BG181" s="196"/>
      <c r="BH181" s="196"/>
      <c r="BI181" s="196"/>
      <c r="BJ181" s="196"/>
      <c r="BK181" s="196"/>
      <c r="BL181" s="196"/>
      <c r="BM181" s="196"/>
      <c r="BN181" s="196"/>
      <c r="BO181" s="196"/>
      <c r="BP181" s="196"/>
      <c r="BQ181" s="196"/>
      <c r="BR181" s="196"/>
      <c r="BS181" s="196"/>
      <c r="BT181" s="196"/>
      <c r="BU181" s="196"/>
      <c r="BV181" s="195"/>
      <c r="BW181" s="195"/>
      <c r="BX181" s="195"/>
      <c r="BY181" s="195"/>
      <c r="BZ181" s="195"/>
      <c r="CA181" s="195"/>
      <c r="CB181" s="195"/>
      <c r="CC181" s="195"/>
      <c r="CD181" s="195"/>
      <c r="CE181" s="195"/>
      <c r="CF181" s="195"/>
      <c r="CG181" s="195"/>
      <c r="CH181" s="195"/>
      <c r="CI181" s="195"/>
      <c r="CJ181" s="195"/>
      <c r="CK181" s="195"/>
      <c r="CL181" s="197">
        <f>AP181*BF181</f>
        <v>0</v>
      </c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</row>
    <row r="182" spans="1:105" s="115" customFormat="1" ht="15" customHeight="1">
      <c r="A182" s="192"/>
      <c r="B182" s="192"/>
      <c r="C182" s="192"/>
      <c r="D182" s="192"/>
      <c r="E182" s="192"/>
      <c r="F182" s="192"/>
      <c r="G182" s="19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2"/>
      <c r="U182" s="232"/>
      <c r="V182" s="232"/>
      <c r="W182" s="232"/>
      <c r="X182" s="232"/>
      <c r="Y182" s="232"/>
      <c r="Z182" s="232"/>
      <c r="AA182" s="232"/>
      <c r="AB182" s="232"/>
      <c r="AC182" s="232"/>
      <c r="AD182" s="232"/>
      <c r="AE182" s="232"/>
      <c r="AF182" s="232"/>
      <c r="AG182" s="232"/>
      <c r="AH182" s="232"/>
      <c r="AI182" s="232"/>
      <c r="AJ182" s="232"/>
      <c r="AK182" s="232"/>
      <c r="AL182" s="232"/>
      <c r="AM182" s="232"/>
      <c r="AN182" s="232"/>
      <c r="AO182" s="232"/>
      <c r="AP182" s="196"/>
      <c r="AQ182" s="196"/>
      <c r="AR182" s="196"/>
      <c r="AS182" s="196"/>
      <c r="AT182" s="196"/>
      <c r="AU182" s="196"/>
      <c r="AV182" s="196"/>
      <c r="AW182" s="196"/>
      <c r="AX182" s="196"/>
      <c r="AY182" s="196"/>
      <c r="AZ182" s="196"/>
      <c r="BA182" s="196"/>
      <c r="BB182" s="196"/>
      <c r="BC182" s="196"/>
      <c r="BD182" s="196"/>
      <c r="BE182" s="196"/>
      <c r="BF182" s="196"/>
      <c r="BG182" s="196"/>
      <c r="BH182" s="196"/>
      <c r="BI182" s="196"/>
      <c r="BJ182" s="196"/>
      <c r="BK182" s="196"/>
      <c r="BL182" s="196"/>
      <c r="BM182" s="196"/>
      <c r="BN182" s="196"/>
      <c r="BO182" s="196"/>
      <c r="BP182" s="196"/>
      <c r="BQ182" s="196"/>
      <c r="BR182" s="196"/>
      <c r="BS182" s="196"/>
      <c r="BT182" s="196"/>
      <c r="BU182" s="196"/>
      <c r="BV182" s="195"/>
      <c r="BW182" s="195"/>
      <c r="BX182" s="195"/>
      <c r="BY182" s="195"/>
      <c r="BZ182" s="195"/>
      <c r="CA182" s="195"/>
      <c r="CB182" s="195"/>
      <c r="CC182" s="195"/>
      <c r="CD182" s="195"/>
      <c r="CE182" s="195"/>
      <c r="CF182" s="195"/>
      <c r="CG182" s="195"/>
      <c r="CH182" s="195"/>
      <c r="CI182" s="195"/>
      <c r="CJ182" s="195"/>
      <c r="CK182" s="195"/>
      <c r="CL182" s="197">
        <f>AP182*BF182</f>
        <v>0</v>
      </c>
      <c r="CM182" s="197"/>
      <c r="CN182" s="197"/>
      <c r="CO182" s="197"/>
      <c r="CP182" s="197"/>
      <c r="CQ182" s="197"/>
      <c r="CR182" s="197"/>
      <c r="CS182" s="197"/>
      <c r="CT182" s="197"/>
      <c r="CU182" s="197"/>
      <c r="CV182" s="197"/>
      <c r="CW182" s="197"/>
      <c r="CX182" s="197"/>
      <c r="CY182" s="197"/>
      <c r="CZ182" s="197"/>
      <c r="DA182" s="197"/>
    </row>
    <row r="183" spans="1:105" s="115" customFormat="1" ht="15" customHeight="1">
      <c r="A183" s="192"/>
      <c r="B183" s="192"/>
      <c r="C183" s="192"/>
      <c r="D183" s="192"/>
      <c r="E183" s="192"/>
      <c r="F183" s="192"/>
      <c r="G183" s="19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2"/>
      <c r="U183" s="232"/>
      <c r="V183" s="232"/>
      <c r="W183" s="232"/>
      <c r="X183" s="232"/>
      <c r="Y183" s="232"/>
      <c r="Z183" s="232"/>
      <c r="AA183" s="232"/>
      <c r="AB183" s="232"/>
      <c r="AC183" s="232"/>
      <c r="AD183" s="232"/>
      <c r="AE183" s="232"/>
      <c r="AF183" s="232"/>
      <c r="AG183" s="232"/>
      <c r="AH183" s="232"/>
      <c r="AI183" s="232"/>
      <c r="AJ183" s="232"/>
      <c r="AK183" s="232"/>
      <c r="AL183" s="232"/>
      <c r="AM183" s="232"/>
      <c r="AN183" s="232"/>
      <c r="AO183" s="232"/>
      <c r="AP183" s="196"/>
      <c r="AQ183" s="196"/>
      <c r="AR183" s="196"/>
      <c r="AS183" s="196"/>
      <c r="AT183" s="196"/>
      <c r="AU183" s="196"/>
      <c r="AV183" s="196"/>
      <c r="AW183" s="196"/>
      <c r="AX183" s="196"/>
      <c r="AY183" s="196"/>
      <c r="AZ183" s="196"/>
      <c r="BA183" s="196"/>
      <c r="BB183" s="196"/>
      <c r="BC183" s="196"/>
      <c r="BD183" s="196"/>
      <c r="BE183" s="196"/>
      <c r="BF183" s="196"/>
      <c r="BG183" s="196"/>
      <c r="BH183" s="196"/>
      <c r="BI183" s="196"/>
      <c r="BJ183" s="196"/>
      <c r="BK183" s="196"/>
      <c r="BL183" s="196"/>
      <c r="BM183" s="196"/>
      <c r="BN183" s="196"/>
      <c r="BO183" s="196"/>
      <c r="BP183" s="196"/>
      <c r="BQ183" s="196"/>
      <c r="BR183" s="196"/>
      <c r="BS183" s="196"/>
      <c r="BT183" s="196"/>
      <c r="BU183" s="196"/>
      <c r="BV183" s="195"/>
      <c r="BW183" s="195"/>
      <c r="BX183" s="195"/>
      <c r="BY183" s="195"/>
      <c r="BZ183" s="195"/>
      <c r="CA183" s="195"/>
      <c r="CB183" s="195"/>
      <c r="CC183" s="195"/>
      <c r="CD183" s="195"/>
      <c r="CE183" s="195"/>
      <c r="CF183" s="195"/>
      <c r="CG183" s="195"/>
      <c r="CH183" s="195"/>
      <c r="CI183" s="195"/>
      <c r="CJ183" s="195"/>
      <c r="CK183" s="195"/>
      <c r="CL183" s="197">
        <f>AP183*BF183</f>
        <v>0</v>
      </c>
      <c r="CM183" s="197"/>
      <c r="CN183" s="197"/>
      <c r="CO183" s="197"/>
      <c r="CP183" s="197"/>
      <c r="CQ183" s="197"/>
      <c r="CR183" s="197"/>
      <c r="CS183" s="197"/>
      <c r="CT183" s="197"/>
      <c r="CU183" s="197"/>
      <c r="CV183" s="197"/>
      <c r="CW183" s="197"/>
      <c r="CX183" s="197"/>
      <c r="CY183" s="197"/>
      <c r="CZ183" s="197"/>
      <c r="DA183" s="197"/>
    </row>
    <row r="184" spans="1:105" s="115" customFormat="1" ht="15" customHeight="1">
      <c r="A184" s="192"/>
      <c r="B184" s="192"/>
      <c r="C184" s="192"/>
      <c r="D184" s="192"/>
      <c r="E184" s="192"/>
      <c r="F184" s="192"/>
      <c r="G184" s="192"/>
      <c r="H184" s="193" t="s">
        <v>451</v>
      </c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193"/>
      <c r="AK184" s="193"/>
      <c r="AL184" s="193"/>
      <c r="AM184" s="193"/>
      <c r="AN184" s="193"/>
      <c r="AO184" s="193"/>
      <c r="AP184" s="196" t="e">
        <f>CL184/BF184</f>
        <v>#DIV/0!</v>
      </c>
      <c r="AQ184" s="196"/>
      <c r="AR184" s="196"/>
      <c r="AS184" s="196"/>
      <c r="AT184" s="196"/>
      <c r="AU184" s="196"/>
      <c r="AV184" s="196"/>
      <c r="AW184" s="196"/>
      <c r="AX184" s="196"/>
      <c r="AY184" s="196"/>
      <c r="AZ184" s="196"/>
      <c r="BA184" s="196"/>
      <c r="BB184" s="196"/>
      <c r="BC184" s="196"/>
      <c r="BD184" s="196"/>
      <c r="BE184" s="196"/>
      <c r="BF184" s="196">
        <f>SUM(BF186:BU189)</f>
        <v>0</v>
      </c>
      <c r="BG184" s="196"/>
      <c r="BH184" s="196"/>
      <c r="BI184" s="196"/>
      <c r="BJ184" s="196"/>
      <c r="BK184" s="196"/>
      <c r="BL184" s="196"/>
      <c r="BM184" s="196"/>
      <c r="BN184" s="196"/>
      <c r="BO184" s="196"/>
      <c r="BP184" s="196"/>
      <c r="BQ184" s="196"/>
      <c r="BR184" s="196"/>
      <c r="BS184" s="196"/>
      <c r="BT184" s="196"/>
      <c r="BU184" s="196"/>
      <c r="BV184" s="195"/>
      <c r="BW184" s="195"/>
      <c r="BX184" s="195"/>
      <c r="BY184" s="195"/>
      <c r="BZ184" s="195"/>
      <c r="CA184" s="195"/>
      <c r="CB184" s="195"/>
      <c r="CC184" s="195"/>
      <c r="CD184" s="195"/>
      <c r="CE184" s="195"/>
      <c r="CF184" s="195"/>
      <c r="CG184" s="195"/>
      <c r="CH184" s="195"/>
      <c r="CI184" s="195"/>
      <c r="CJ184" s="195"/>
      <c r="CK184" s="195"/>
      <c r="CL184" s="197">
        <f>SUM(CL186:DA189)</f>
        <v>0</v>
      </c>
      <c r="CM184" s="197"/>
      <c r="CN184" s="197"/>
      <c r="CO184" s="197"/>
      <c r="CP184" s="197"/>
      <c r="CQ184" s="197"/>
      <c r="CR184" s="197"/>
      <c r="CS184" s="197"/>
      <c r="CT184" s="197"/>
      <c r="CU184" s="197"/>
      <c r="CV184" s="197"/>
      <c r="CW184" s="197"/>
      <c r="CX184" s="197"/>
      <c r="CY184" s="197"/>
      <c r="CZ184" s="197"/>
      <c r="DA184" s="197"/>
    </row>
    <row r="185" spans="1:105" s="115" customFormat="1" ht="15" customHeight="1">
      <c r="A185" s="192"/>
      <c r="B185" s="192"/>
      <c r="C185" s="192"/>
      <c r="D185" s="192"/>
      <c r="E185" s="192"/>
      <c r="F185" s="192"/>
      <c r="G185" s="192"/>
      <c r="H185" s="232" t="s">
        <v>448</v>
      </c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  <c r="V185" s="232"/>
      <c r="W185" s="232"/>
      <c r="X185" s="232"/>
      <c r="Y185" s="232"/>
      <c r="Z185" s="232"/>
      <c r="AA185" s="232"/>
      <c r="AB185" s="232"/>
      <c r="AC185" s="232"/>
      <c r="AD185" s="232"/>
      <c r="AE185" s="232"/>
      <c r="AF185" s="232"/>
      <c r="AG185" s="232"/>
      <c r="AH185" s="232"/>
      <c r="AI185" s="232"/>
      <c r="AJ185" s="232"/>
      <c r="AK185" s="232"/>
      <c r="AL185" s="232"/>
      <c r="AM185" s="232"/>
      <c r="AN185" s="232"/>
      <c r="AO185" s="232"/>
      <c r="AP185" s="196"/>
      <c r="AQ185" s="196"/>
      <c r="AR185" s="196"/>
      <c r="AS185" s="196"/>
      <c r="AT185" s="196"/>
      <c r="AU185" s="196"/>
      <c r="AV185" s="196"/>
      <c r="AW185" s="196"/>
      <c r="AX185" s="196"/>
      <c r="AY185" s="196"/>
      <c r="AZ185" s="196"/>
      <c r="BA185" s="196"/>
      <c r="BB185" s="196"/>
      <c r="BC185" s="196"/>
      <c r="BD185" s="196"/>
      <c r="BE185" s="196"/>
      <c r="BF185" s="196"/>
      <c r="BG185" s="196"/>
      <c r="BH185" s="196"/>
      <c r="BI185" s="196"/>
      <c r="BJ185" s="196"/>
      <c r="BK185" s="196"/>
      <c r="BL185" s="196"/>
      <c r="BM185" s="196"/>
      <c r="BN185" s="196"/>
      <c r="BO185" s="196"/>
      <c r="BP185" s="196"/>
      <c r="BQ185" s="196"/>
      <c r="BR185" s="196"/>
      <c r="BS185" s="196"/>
      <c r="BT185" s="196"/>
      <c r="BU185" s="196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8"/>
      <c r="CM185" s="198"/>
      <c r="CN185" s="198"/>
      <c r="CO185" s="198"/>
      <c r="CP185" s="198"/>
      <c r="CQ185" s="198"/>
      <c r="CR185" s="198"/>
      <c r="CS185" s="198"/>
      <c r="CT185" s="198"/>
      <c r="CU185" s="198"/>
      <c r="CV185" s="198"/>
      <c r="CW185" s="198"/>
      <c r="CX185" s="198"/>
      <c r="CY185" s="198"/>
      <c r="CZ185" s="198"/>
      <c r="DA185" s="198"/>
    </row>
    <row r="186" spans="1:105" s="115" customFormat="1" ht="15" customHeight="1">
      <c r="A186" s="192"/>
      <c r="B186" s="192"/>
      <c r="C186" s="192"/>
      <c r="D186" s="192"/>
      <c r="E186" s="192"/>
      <c r="F186" s="192"/>
      <c r="G186" s="19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2"/>
      <c r="U186" s="232"/>
      <c r="V186" s="232"/>
      <c r="W186" s="232"/>
      <c r="X186" s="232"/>
      <c r="Y186" s="232"/>
      <c r="Z186" s="232"/>
      <c r="AA186" s="232"/>
      <c r="AB186" s="232"/>
      <c r="AC186" s="232"/>
      <c r="AD186" s="232"/>
      <c r="AE186" s="232"/>
      <c r="AF186" s="232"/>
      <c r="AG186" s="232"/>
      <c r="AH186" s="232"/>
      <c r="AI186" s="232"/>
      <c r="AJ186" s="232"/>
      <c r="AK186" s="232"/>
      <c r="AL186" s="232"/>
      <c r="AM186" s="232"/>
      <c r="AN186" s="232"/>
      <c r="AO186" s="232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196"/>
      <c r="BG186" s="196"/>
      <c r="BH186" s="196"/>
      <c r="BI186" s="196"/>
      <c r="BJ186" s="196"/>
      <c r="BK186" s="196"/>
      <c r="BL186" s="196"/>
      <c r="BM186" s="196"/>
      <c r="BN186" s="196"/>
      <c r="BO186" s="196"/>
      <c r="BP186" s="196"/>
      <c r="BQ186" s="196"/>
      <c r="BR186" s="196"/>
      <c r="BS186" s="196"/>
      <c r="BT186" s="196"/>
      <c r="BU186" s="196"/>
      <c r="BV186" s="195"/>
      <c r="BW186" s="195"/>
      <c r="BX186" s="195"/>
      <c r="BY186" s="195"/>
      <c r="BZ186" s="195"/>
      <c r="CA186" s="195"/>
      <c r="CB186" s="195"/>
      <c r="CC186" s="195"/>
      <c r="CD186" s="195"/>
      <c r="CE186" s="195"/>
      <c r="CF186" s="195"/>
      <c r="CG186" s="195"/>
      <c r="CH186" s="195"/>
      <c r="CI186" s="195"/>
      <c r="CJ186" s="195"/>
      <c r="CK186" s="195"/>
      <c r="CL186" s="197">
        <f>AP186*BF186</f>
        <v>0</v>
      </c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</row>
    <row r="187" spans="1:105" s="115" customFormat="1" ht="15" customHeight="1">
      <c r="A187" s="192"/>
      <c r="B187" s="192"/>
      <c r="C187" s="192"/>
      <c r="D187" s="192"/>
      <c r="E187" s="192"/>
      <c r="F187" s="192"/>
      <c r="G187" s="19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196"/>
      <c r="AQ187" s="196"/>
      <c r="AR187" s="196"/>
      <c r="AS187" s="196"/>
      <c r="AT187" s="196"/>
      <c r="AU187" s="196"/>
      <c r="AV187" s="196"/>
      <c r="AW187" s="196"/>
      <c r="AX187" s="196"/>
      <c r="AY187" s="196"/>
      <c r="AZ187" s="196"/>
      <c r="BA187" s="196"/>
      <c r="BB187" s="196"/>
      <c r="BC187" s="196"/>
      <c r="BD187" s="196"/>
      <c r="BE187" s="196"/>
      <c r="BF187" s="196"/>
      <c r="BG187" s="196"/>
      <c r="BH187" s="196"/>
      <c r="BI187" s="196"/>
      <c r="BJ187" s="196"/>
      <c r="BK187" s="196"/>
      <c r="BL187" s="196"/>
      <c r="BM187" s="196"/>
      <c r="BN187" s="196"/>
      <c r="BO187" s="196"/>
      <c r="BP187" s="196"/>
      <c r="BQ187" s="196"/>
      <c r="BR187" s="196"/>
      <c r="BS187" s="196"/>
      <c r="BT187" s="196"/>
      <c r="BU187" s="196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7">
        <f>AP187*BF187</f>
        <v>0</v>
      </c>
      <c r="CM187" s="197"/>
      <c r="CN187" s="197"/>
      <c r="CO187" s="197"/>
      <c r="CP187" s="197"/>
      <c r="CQ187" s="197"/>
      <c r="CR187" s="197"/>
      <c r="CS187" s="197"/>
      <c r="CT187" s="197"/>
      <c r="CU187" s="197"/>
      <c r="CV187" s="197"/>
      <c r="CW187" s="197"/>
      <c r="CX187" s="197"/>
      <c r="CY187" s="197"/>
      <c r="CZ187" s="197"/>
      <c r="DA187" s="197"/>
    </row>
    <row r="188" spans="1:105" s="115" customFormat="1" ht="15" customHeight="1">
      <c r="A188" s="192"/>
      <c r="B188" s="192"/>
      <c r="C188" s="192"/>
      <c r="D188" s="192"/>
      <c r="E188" s="192"/>
      <c r="F188" s="192"/>
      <c r="G188" s="19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2"/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2"/>
      <c r="AN188" s="232"/>
      <c r="AO188" s="232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196"/>
      <c r="BH188" s="196"/>
      <c r="BI188" s="196"/>
      <c r="BJ188" s="196"/>
      <c r="BK188" s="196"/>
      <c r="BL188" s="196"/>
      <c r="BM188" s="196"/>
      <c r="BN188" s="196"/>
      <c r="BO188" s="196"/>
      <c r="BP188" s="196"/>
      <c r="BQ188" s="196"/>
      <c r="BR188" s="196"/>
      <c r="BS188" s="196"/>
      <c r="BT188" s="196"/>
      <c r="BU188" s="196"/>
      <c r="BV188" s="195"/>
      <c r="BW188" s="195"/>
      <c r="BX188" s="195"/>
      <c r="BY188" s="195"/>
      <c r="BZ188" s="195"/>
      <c r="CA188" s="195"/>
      <c r="CB188" s="195"/>
      <c r="CC188" s="195"/>
      <c r="CD188" s="195"/>
      <c r="CE188" s="195"/>
      <c r="CF188" s="195"/>
      <c r="CG188" s="195"/>
      <c r="CH188" s="195"/>
      <c r="CI188" s="195"/>
      <c r="CJ188" s="195"/>
      <c r="CK188" s="195"/>
      <c r="CL188" s="197">
        <f>AP188*BF188</f>
        <v>0</v>
      </c>
      <c r="CM188" s="197"/>
      <c r="CN188" s="197"/>
      <c r="CO188" s="197"/>
      <c r="CP188" s="197"/>
      <c r="CQ188" s="197"/>
      <c r="CR188" s="197"/>
      <c r="CS188" s="197"/>
      <c r="CT188" s="197"/>
      <c r="CU188" s="197"/>
      <c r="CV188" s="197"/>
      <c r="CW188" s="197"/>
      <c r="CX188" s="197"/>
      <c r="CY188" s="197"/>
      <c r="CZ188" s="197"/>
      <c r="DA188" s="197"/>
    </row>
    <row r="189" spans="1:105" s="115" customFormat="1" ht="15" customHeight="1">
      <c r="A189" s="192"/>
      <c r="B189" s="192"/>
      <c r="C189" s="192"/>
      <c r="D189" s="192"/>
      <c r="E189" s="192"/>
      <c r="F189" s="192"/>
      <c r="G189" s="19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F189" s="232"/>
      <c r="AG189" s="232"/>
      <c r="AH189" s="232"/>
      <c r="AI189" s="232"/>
      <c r="AJ189" s="232"/>
      <c r="AK189" s="232"/>
      <c r="AL189" s="232"/>
      <c r="AM189" s="232"/>
      <c r="AN189" s="232"/>
      <c r="AO189" s="232"/>
      <c r="AP189" s="196"/>
      <c r="AQ189" s="196"/>
      <c r="AR189" s="196"/>
      <c r="AS189" s="196"/>
      <c r="AT189" s="196"/>
      <c r="AU189" s="196"/>
      <c r="AV189" s="196"/>
      <c r="AW189" s="196"/>
      <c r="AX189" s="196"/>
      <c r="AY189" s="196"/>
      <c r="AZ189" s="196"/>
      <c r="BA189" s="196"/>
      <c r="BB189" s="196"/>
      <c r="BC189" s="196"/>
      <c r="BD189" s="196"/>
      <c r="BE189" s="196"/>
      <c r="BF189" s="196"/>
      <c r="BG189" s="196"/>
      <c r="BH189" s="196"/>
      <c r="BI189" s="196"/>
      <c r="BJ189" s="196"/>
      <c r="BK189" s="196"/>
      <c r="BL189" s="196"/>
      <c r="BM189" s="196"/>
      <c r="BN189" s="196"/>
      <c r="BO189" s="196"/>
      <c r="BP189" s="196"/>
      <c r="BQ189" s="196"/>
      <c r="BR189" s="196"/>
      <c r="BS189" s="196"/>
      <c r="BT189" s="196"/>
      <c r="BU189" s="196"/>
      <c r="BV189" s="195"/>
      <c r="BW189" s="195"/>
      <c r="BX189" s="195"/>
      <c r="BY189" s="195"/>
      <c r="BZ189" s="195"/>
      <c r="CA189" s="195"/>
      <c r="CB189" s="195"/>
      <c r="CC189" s="195"/>
      <c r="CD189" s="195"/>
      <c r="CE189" s="195"/>
      <c r="CF189" s="195"/>
      <c r="CG189" s="195"/>
      <c r="CH189" s="195"/>
      <c r="CI189" s="195"/>
      <c r="CJ189" s="195"/>
      <c r="CK189" s="195"/>
      <c r="CL189" s="197">
        <f>AP189*BF189</f>
        <v>0</v>
      </c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</row>
    <row r="190" spans="1:105" s="115" customFormat="1" ht="15" customHeight="1">
      <c r="A190" s="192"/>
      <c r="B190" s="192"/>
      <c r="C190" s="192"/>
      <c r="D190" s="192"/>
      <c r="E190" s="192"/>
      <c r="F190" s="192"/>
      <c r="G190" s="192"/>
      <c r="H190" s="233" t="s">
        <v>336</v>
      </c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21"/>
      <c r="Z190" s="221"/>
      <c r="AA190" s="221"/>
      <c r="AB190" s="221"/>
      <c r="AC190" s="221"/>
      <c r="AD190" s="221"/>
      <c r="AE190" s="221"/>
      <c r="AF190" s="221"/>
      <c r="AG190" s="221"/>
      <c r="AH190" s="221"/>
      <c r="AI190" s="221"/>
      <c r="AJ190" s="221"/>
      <c r="AK190" s="221"/>
      <c r="AL190" s="221"/>
      <c r="AM190" s="221"/>
      <c r="AN190" s="221"/>
      <c r="AO190" s="222"/>
      <c r="AP190" s="195" t="s">
        <v>293</v>
      </c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 t="s">
        <v>293</v>
      </c>
      <c r="BG190" s="195"/>
      <c r="BH190" s="195"/>
      <c r="BI190" s="195"/>
      <c r="BJ190" s="195"/>
      <c r="BK190" s="195"/>
      <c r="BL190" s="195"/>
      <c r="BM190" s="195"/>
      <c r="BN190" s="195"/>
      <c r="BO190" s="195"/>
      <c r="BP190" s="195"/>
      <c r="BQ190" s="195"/>
      <c r="BR190" s="195"/>
      <c r="BS190" s="195"/>
      <c r="BT190" s="195"/>
      <c r="BU190" s="195"/>
      <c r="BV190" s="195" t="s">
        <v>293</v>
      </c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7">
        <f>CL167+CL172+CL178+CL184</f>
        <v>0</v>
      </c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</row>
    <row r="191" spans="1:105" s="109" customFormat="1" ht="12" customHeight="1"/>
    <row r="192" spans="1:105" s="110" customFormat="1" ht="14.25">
      <c r="A192" s="223" t="s">
        <v>417</v>
      </c>
      <c r="B192" s="223"/>
      <c r="C192" s="223"/>
      <c r="D192" s="223"/>
      <c r="E192" s="223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  <c r="AA192" s="223"/>
      <c r="AB192" s="223"/>
      <c r="AC192" s="223"/>
      <c r="AD192" s="223"/>
      <c r="AE192" s="223"/>
      <c r="AF192" s="223"/>
      <c r="AG192" s="223"/>
      <c r="AH192" s="223"/>
      <c r="AI192" s="223"/>
      <c r="AJ192" s="223"/>
      <c r="AK192" s="223"/>
      <c r="AL192" s="223"/>
      <c r="AM192" s="223"/>
      <c r="AN192" s="223"/>
      <c r="AO192" s="223"/>
      <c r="AP192" s="223"/>
      <c r="AQ192" s="223"/>
      <c r="AR192" s="223"/>
      <c r="AS192" s="223"/>
      <c r="AT192" s="223"/>
      <c r="AU192" s="223"/>
      <c r="AV192" s="223"/>
      <c r="AW192" s="223"/>
      <c r="AX192" s="223"/>
      <c r="AY192" s="223"/>
      <c r="AZ192" s="223"/>
      <c r="BA192" s="223"/>
      <c r="BB192" s="223"/>
      <c r="BC192" s="223"/>
      <c r="BD192" s="223"/>
      <c r="BE192" s="223"/>
      <c r="BF192" s="223"/>
      <c r="BG192" s="223"/>
      <c r="BH192" s="223"/>
      <c r="BI192" s="223"/>
      <c r="BJ192" s="223"/>
      <c r="BK192" s="223"/>
      <c r="BL192" s="223"/>
      <c r="BM192" s="223"/>
      <c r="BN192" s="223"/>
      <c r="BO192" s="223"/>
      <c r="BP192" s="223"/>
      <c r="BQ192" s="223"/>
      <c r="BR192" s="223"/>
      <c r="BS192" s="223"/>
      <c r="BT192" s="223"/>
      <c r="BU192" s="223"/>
      <c r="BV192" s="223"/>
      <c r="BW192" s="223"/>
      <c r="BX192" s="223"/>
      <c r="BY192" s="223"/>
      <c r="BZ192" s="223"/>
      <c r="CA192" s="223"/>
      <c r="CB192" s="223"/>
      <c r="CC192" s="223"/>
      <c r="CD192" s="223"/>
      <c r="CE192" s="223"/>
      <c r="CF192" s="223"/>
      <c r="CG192" s="223"/>
      <c r="CH192" s="223"/>
      <c r="CI192" s="223"/>
      <c r="CJ192" s="223"/>
      <c r="CK192" s="223"/>
      <c r="CL192" s="223"/>
      <c r="CM192" s="223"/>
      <c r="CN192" s="223"/>
      <c r="CO192" s="223"/>
      <c r="CP192" s="223"/>
      <c r="CQ192" s="223"/>
      <c r="CR192" s="223"/>
      <c r="CS192" s="223"/>
      <c r="CT192" s="223"/>
      <c r="CU192" s="223"/>
      <c r="CV192" s="223"/>
      <c r="CW192" s="223"/>
      <c r="CX192" s="223"/>
      <c r="CY192" s="223"/>
      <c r="CZ192" s="223"/>
      <c r="DA192" s="223"/>
    </row>
    <row r="193" spans="1:105" s="109" customFormat="1" ht="10.5" customHeight="1"/>
    <row r="194" spans="1:105" s="113" customFormat="1" ht="45" customHeight="1">
      <c r="A194" s="201" t="s">
        <v>329</v>
      </c>
      <c r="B194" s="202"/>
      <c r="C194" s="202"/>
      <c r="D194" s="202"/>
      <c r="E194" s="202"/>
      <c r="F194" s="202"/>
      <c r="G194" s="203"/>
      <c r="H194" s="201" t="s">
        <v>11</v>
      </c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0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2"/>
      <c r="AS194" s="202"/>
      <c r="AT194" s="202"/>
      <c r="AU194" s="202"/>
      <c r="AV194" s="202"/>
      <c r="AW194" s="202"/>
      <c r="AX194" s="202"/>
      <c r="AY194" s="202"/>
      <c r="AZ194" s="202"/>
      <c r="BA194" s="202"/>
      <c r="BB194" s="202"/>
      <c r="BC194" s="203"/>
      <c r="BD194" s="201" t="s">
        <v>418</v>
      </c>
      <c r="BE194" s="202"/>
      <c r="BF194" s="202"/>
      <c r="BG194" s="202"/>
      <c r="BH194" s="202"/>
      <c r="BI194" s="202"/>
      <c r="BJ194" s="202"/>
      <c r="BK194" s="202"/>
      <c r="BL194" s="202"/>
      <c r="BM194" s="202"/>
      <c r="BN194" s="202"/>
      <c r="BO194" s="202"/>
      <c r="BP194" s="202"/>
      <c r="BQ194" s="202"/>
      <c r="BR194" s="202"/>
      <c r="BS194" s="203"/>
      <c r="BT194" s="201" t="s">
        <v>419</v>
      </c>
      <c r="BU194" s="202"/>
      <c r="BV194" s="202"/>
      <c r="BW194" s="202"/>
      <c r="BX194" s="202"/>
      <c r="BY194" s="202"/>
      <c r="BZ194" s="202"/>
      <c r="CA194" s="202"/>
      <c r="CB194" s="202"/>
      <c r="CC194" s="202"/>
      <c r="CD194" s="202"/>
      <c r="CE194" s="202"/>
      <c r="CF194" s="202"/>
      <c r="CG194" s="202"/>
      <c r="CH194" s="202"/>
      <c r="CI194" s="203"/>
      <c r="CJ194" s="201" t="s">
        <v>420</v>
      </c>
      <c r="CK194" s="202"/>
      <c r="CL194" s="202"/>
      <c r="CM194" s="202"/>
      <c r="CN194" s="202"/>
      <c r="CO194" s="202"/>
      <c r="CP194" s="202"/>
      <c r="CQ194" s="202"/>
      <c r="CR194" s="202"/>
      <c r="CS194" s="202"/>
      <c r="CT194" s="202"/>
      <c r="CU194" s="202"/>
      <c r="CV194" s="202"/>
      <c r="CW194" s="202"/>
      <c r="CX194" s="202"/>
      <c r="CY194" s="202"/>
      <c r="CZ194" s="202"/>
      <c r="DA194" s="203"/>
    </row>
    <row r="195" spans="1:105" s="114" customFormat="1">
      <c r="A195" s="204">
        <v>1</v>
      </c>
      <c r="B195" s="204"/>
      <c r="C195" s="204"/>
      <c r="D195" s="204"/>
      <c r="E195" s="204"/>
      <c r="F195" s="204"/>
      <c r="G195" s="204"/>
      <c r="H195" s="204">
        <v>2</v>
      </c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>
        <v>4</v>
      </c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>
        <v>5</v>
      </c>
      <c r="BU195" s="204"/>
      <c r="BV195" s="204"/>
      <c r="BW195" s="204"/>
      <c r="BX195" s="204"/>
      <c r="BY195" s="204"/>
      <c r="BZ195" s="204"/>
      <c r="CA195" s="204"/>
      <c r="CB195" s="204"/>
      <c r="CC195" s="204"/>
      <c r="CD195" s="204"/>
      <c r="CE195" s="204"/>
      <c r="CF195" s="204"/>
      <c r="CG195" s="204"/>
      <c r="CH195" s="204"/>
      <c r="CI195" s="204"/>
      <c r="CJ195" s="204">
        <v>6</v>
      </c>
      <c r="CK195" s="204"/>
      <c r="CL195" s="204"/>
      <c r="CM195" s="204"/>
      <c r="CN195" s="204"/>
      <c r="CO195" s="204"/>
      <c r="CP195" s="204"/>
      <c r="CQ195" s="204"/>
      <c r="CR195" s="204"/>
      <c r="CS195" s="204"/>
      <c r="CT195" s="204"/>
      <c r="CU195" s="204"/>
      <c r="CV195" s="204"/>
      <c r="CW195" s="204"/>
      <c r="CX195" s="204"/>
      <c r="CY195" s="204"/>
      <c r="CZ195" s="204"/>
      <c r="DA195" s="204"/>
    </row>
    <row r="196" spans="1:105" s="115" customFormat="1" ht="15" customHeight="1">
      <c r="A196" s="192"/>
      <c r="B196" s="192"/>
      <c r="C196" s="192"/>
      <c r="D196" s="192"/>
      <c r="E196" s="192"/>
      <c r="F196" s="192"/>
      <c r="G196" s="192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193"/>
      <c r="AK196" s="193"/>
      <c r="AL196" s="193"/>
      <c r="AM196" s="193"/>
      <c r="AN196" s="193"/>
      <c r="AO196" s="193"/>
      <c r="AP196" s="193"/>
      <c r="AQ196" s="193"/>
      <c r="AR196" s="193"/>
      <c r="AS196" s="193"/>
      <c r="AT196" s="193"/>
      <c r="AU196" s="193"/>
      <c r="AV196" s="193"/>
      <c r="AW196" s="193"/>
      <c r="AX196" s="193"/>
      <c r="AY196" s="193"/>
      <c r="AZ196" s="193"/>
      <c r="BA196" s="193"/>
      <c r="BB196" s="193"/>
      <c r="BC196" s="193"/>
      <c r="BD196" s="195"/>
      <c r="BE196" s="195"/>
      <c r="BF196" s="195"/>
      <c r="BG196" s="195"/>
      <c r="BH196" s="195"/>
      <c r="BI196" s="195"/>
      <c r="BJ196" s="195"/>
      <c r="BK196" s="195"/>
      <c r="BL196" s="195"/>
      <c r="BM196" s="195"/>
      <c r="BN196" s="195"/>
      <c r="BO196" s="195"/>
      <c r="BP196" s="195"/>
      <c r="BQ196" s="195"/>
      <c r="BR196" s="195"/>
      <c r="BS196" s="195"/>
      <c r="BT196" s="195"/>
      <c r="BU196" s="195"/>
      <c r="BV196" s="195"/>
      <c r="BW196" s="195"/>
      <c r="BX196" s="195"/>
      <c r="BY196" s="195"/>
      <c r="BZ196" s="195"/>
      <c r="CA196" s="195"/>
      <c r="CB196" s="195"/>
      <c r="CC196" s="195"/>
      <c r="CD196" s="195"/>
      <c r="CE196" s="195"/>
      <c r="CF196" s="195"/>
      <c r="CG196" s="195"/>
      <c r="CH196" s="195"/>
      <c r="CI196" s="195"/>
      <c r="CJ196" s="195"/>
      <c r="CK196" s="195"/>
      <c r="CL196" s="195"/>
      <c r="CM196" s="195"/>
      <c r="CN196" s="195"/>
      <c r="CO196" s="195"/>
      <c r="CP196" s="195"/>
      <c r="CQ196" s="195"/>
      <c r="CR196" s="195"/>
      <c r="CS196" s="195"/>
      <c r="CT196" s="195"/>
      <c r="CU196" s="195"/>
      <c r="CV196" s="195"/>
      <c r="CW196" s="195"/>
      <c r="CX196" s="195"/>
      <c r="CY196" s="195"/>
      <c r="CZ196" s="195"/>
      <c r="DA196" s="195"/>
    </row>
    <row r="197" spans="1:105" s="115" customFormat="1" ht="15" customHeight="1">
      <c r="A197" s="192"/>
      <c r="B197" s="192"/>
      <c r="C197" s="192"/>
      <c r="D197" s="192"/>
      <c r="E197" s="192"/>
      <c r="F197" s="192"/>
      <c r="G197" s="192"/>
      <c r="H197" s="221" t="s">
        <v>336</v>
      </c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21"/>
      <c r="Z197" s="221"/>
      <c r="AA197" s="221"/>
      <c r="AB197" s="221"/>
      <c r="AC197" s="221"/>
      <c r="AD197" s="221"/>
      <c r="AE197" s="221"/>
      <c r="AF197" s="221"/>
      <c r="AG197" s="221"/>
      <c r="AH197" s="221"/>
      <c r="AI197" s="221"/>
      <c r="AJ197" s="221"/>
      <c r="AK197" s="221"/>
      <c r="AL197" s="221"/>
      <c r="AM197" s="221"/>
      <c r="AN197" s="221"/>
      <c r="AO197" s="221"/>
      <c r="AP197" s="221"/>
      <c r="AQ197" s="221"/>
      <c r="AR197" s="221"/>
      <c r="AS197" s="221"/>
      <c r="AT197" s="221"/>
      <c r="AU197" s="221"/>
      <c r="AV197" s="221"/>
      <c r="AW197" s="221"/>
      <c r="AX197" s="221"/>
      <c r="AY197" s="221"/>
      <c r="AZ197" s="221"/>
      <c r="BA197" s="221"/>
      <c r="BB197" s="221"/>
      <c r="BC197" s="222"/>
      <c r="BD197" s="195" t="s">
        <v>293</v>
      </c>
      <c r="BE197" s="195"/>
      <c r="BF197" s="195"/>
      <c r="BG197" s="195"/>
      <c r="BH197" s="195"/>
      <c r="BI197" s="195"/>
      <c r="BJ197" s="195"/>
      <c r="BK197" s="195"/>
      <c r="BL197" s="195"/>
      <c r="BM197" s="195"/>
      <c r="BN197" s="195"/>
      <c r="BO197" s="195"/>
      <c r="BP197" s="195"/>
      <c r="BQ197" s="195"/>
      <c r="BR197" s="195"/>
      <c r="BS197" s="195"/>
      <c r="BT197" s="195" t="s">
        <v>293</v>
      </c>
      <c r="BU197" s="195"/>
      <c r="BV197" s="195"/>
      <c r="BW197" s="195"/>
      <c r="BX197" s="195"/>
      <c r="BY197" s="195"/>
      <c r="BZ197" s="195"/>
      <c r="CA197" s="195"/>
      <c r="CB197" s="195"/>
      <c r="CC197" s="195"/>
      <c r="CD197" s="195"/>
      <c r="CE197" s="195"/>
      <c r="CF197" s="195"/>
      <c r="CG197" s="195"/>
      <c r="CH197" s="195"/>
      <c r="CI197" s="195"/>
      <c r="CJ197" s="195" t="s">
        <v>293</v>
      </c>
      <c r="CK197" s="195"/>
      <c r="CL197" s="195"/>
      <c r="CM197" s="195"/>
      <c r="CN197" s="195"/>
      <c r="CO197" s="195"/>
      <c r="CP197" s="195"/>
      <c r="CQ197" s="195"/>
      <c r="CR197" s="195"/>
      <c r="CS197" s="195"/>
      <c r="CT197" s="195"/>
      <c r="CU197" s="195"/>
      <c r="CV197" s="195"/>
      <c r="CW197" s="195"/>
      <c r="CX197" s="195"/>
      <c r="CY197" s="195"/>
      <c r="CZ197" s="195"/>
      <c r="DA197" s="195"/>
    </row>
    <row r="198" spans="1:105" s="109" customFormat="1" ht="12" customHeight="1"/>
    <row r="199" spans="1:105" s="110" customFormat="1" ht="14.25">
      <c r="A199" s="223" t="s">
        <v>421</v>
      </c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  <c r="AA199" s="223"/>
      <c r="AB199" s="223"/>
      <c r="AC199" s="223"/>
      <c r="AD199" s="223"/>
      <c r="AE199" s="223"/>
      <c r="AF199" s="223"/>
      <c r="AG199" s="223"/>
      <c r="AH199" s="223"/>
      <c r="AI199" s="223"/>
      <c r="AJ199" s="223"/>
      <c r="AK199" s="223"/>
      <c r="AL199" s="223"/>
      <c r="AM199" s="223"/>
      <c r="AN199" s="223"/>
      <c r="AO199" s="223"/>
      <c r="AP199" s="223"/>
      <c r="AQ199" s="223"/>
      <c r="AR199" s="223"/>
      <c r="AS199" s="223"/>
      <c r="AT199" s="223"/>
      <c r="AU199" s="223"/>
      <c r="AV199" s="223"/>
      <c r="AW199" s="223"/>
      <c r="AX199" s="223"/>
      <c r="AY199" s="223"/>
      <c r="AZ199" s="223"/>
      <c r="BA199" s="223"/>
      <c r="BB199" s="223"/>
      <c r="BC199" s="223"/>
      <c r="BD199" s="223"/>
      <c r="BE199" s="223"/>
      <c r="BF199" s="223"/>
      <c r="BG199" s="223"/>
      <c r="BH199" s="223"/>
      <c r="BI199" s="223"/>
      <c r="BJ199" s="223"/>
      <c r="BK199" s="223"/>
      <c r="BL199" s="223"/>
      <c r="BM199" s="223"/>
      <c r="BN199" s="223"/>
      <c r="BO199" s="223"/>
      <c r="BP199" s="223"/>
      <c r="BQ199" s="223"/>
      <c r="BR199" s="223"/>
      <c r="BS199" s="223"/>
      <c r="BT199" s="223"/>
      <c r="BU199" s="223"/>
      <c r="BV199" s="223"/>
      <c r="BW199" s="223"/>
      <c r="BX199" s="223"/>
      <c r="BY199" s="223"/>
      <c r="BZ199" s="223"/>
      <c r="CA199" s="223"/>
      <c r="CB199" s="223"/>
      <c r="CC199" s="223"/>
      <c r="CD199" s="223"/>
      <c r="CE199" s="223"/>
      <c r="CF199" s="223"/>
      <c r="CG199" s="223"/>
      <c r="CH199" s="223"/>
      <c r="CI199" s="223"/>
      <c r="CJ199" s="223"/>
      <c r="CK199" s="223"/>
      <c r="CL199" s="223"/>
      <c r="CM199" s="223"/>
      <c r="CN199" s="223"/>
      <c r="CO199" s="223"/>
      <c r="CP199" s="223"/>
      <c r="CQ199" s="223"/>
      <c r="CR199" s="223"/>
      <c r="CS199" s="223"/>
      <c r="CT199" s="223"/>
      <c r="CU199" s="223"/>
      <c r="CV199" s="223"/>
      <c r="CW199" s="223"/>
      <c r="CX199" s="223"/>
      <c r="CY199" s="223"/>
      <c r="CZ199" s="223"/>
      <c r="DA199" s="223"/>
    </row>
    <row r="200" spans="1:105" s="109" customFormat="1" ht="10.5" customHeight="1"/>
    <row r="201" spans="1:105" s="113" customFormat="1" ht="45" customHeight="1">
      <c r="A201" s="201" t="s">
        <v>329</v>
      </c>
      <c r="B201" s="202"/>
      <c r="C201" s="202"/>
      <c r="D201" s="202"/>
      <c r="E201" s="202"/>
      <c r="F201" s="202"/>
      <c r="G201" s="203"/>
      <c r="H201" s="201" t="s">
        <v>385</v>
      </c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2"/>
      <c r="AE201" s="202"/>
      <c r="AF201" s="202"/>
      <c r="AG201" s="202"/>
      <c r="AH201" s="202"/>
      <c r="AI201" s="202"/>
      <c r="AJ201" s="202"/>
      <c r="AK201" s="202"/>
      <c r="AL201" s="202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3"/>
      <c r="BD201" s="201" t="s">
        <v>422</v>
      </c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2"/>
      <c r="BQ201" s="202"/>
      <c r="BR201" s="202"/>
      <c r="BS201" s="203"/>
      <c r="BT201" s="201" t="s">
        <v>423</v>
      </c>
      <c r="BU201" s="202"/>
      <c r="BV201" s="202"/>
      <c r="BW201" s="202"/>
      <c r="BX201" s="202"/>
      <c r="BY201" s="202"/>
      <c r="BZ201" s="202"/>
      <c r="CA201" s="202"/>
      <c r="CB201" s="202"/>
      <c r="CC201" s="202"/>
      <c r="CD201" s="202"/>
      <c r="CE201" s="202"/>
      <c r="CF201" s="202"/>
      <c r="CG201" s="202"/>
      <c r="CH201" s="202"/>
      <c r="CI201" s="203"/>
      <c r="CJ201" s="201" t="s">
        <v>424</v>
      </c>
      <c r="CK201" s="202"/>
      <c r="CL201" s="202"/>
      <c r="CM201" s="202"/>
      <c r="CN201" s="202"/>
      <c r="CO201" s="202"/>
      <c r="CP201" s="202"/>
      <c r="CQ201" s="202"/>
      <c r="CR201" s="202"/>
      <c r="CS201" s="202"/>
      <c r="CT201" s="202"/>
      <c r="CU201" s="202"/>
      <c r="CV201" s="202"/>
      <c r="CW201" s="202"/>
      <c r="CX201" s="202"/>
      <c r="CY201" s="202"/>
      <c r="CZ201" s="202"/>
      <c r="DA201" s="203"/>
    </row>
    <row r="202" spans="1:105" s="114" customFormat="1">
      <c r="A202" s="204">
        <v>1</v>
      </c>
      <c r="B202" s="204"/>
      <c r="C202" s="204"/>
      <c r="D202" s="204"/>
      <c r="E202" s="204"/>
      <c r="F202" s="204"/>
      <c r="G202" s="204"/>
      <c r="H202" s="204">
        <v>2</v>
      </c>
      <c r="I202" s="204"/>
      <c r="J202" s="204"/>
      <c r="K202" s="204"/>
      <c r="L202" s="204"/>
      <c r="M202" s="204"/>
      <c r="N202" s="204"/>
      <c r="O202" s="204"/>
      <c r="P202" s="204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/>
      <c r="AH202" s="204"/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>
        <v>3</v>
      </c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>
        <v>4</v>
      </c>
      <c r="BU202" s="204"/>
      <c r="BV202" s="204"/>
      <c r="BW202" s="204"/>
      <c r="BX202" s="204"/>
      <c r="BY202" s="204"/>
      <c r="BZ202" s="204"/>
      <c r="CA202" s="204"/>
      <c r="CB202" s="204"/>
      <c r="CC202" s="204"/>
      <c r="CD202" s="204"/>
      <c r="CE202" s="204"/>
      <c r="CF202" s="204"/>
      <c r="CG202" s="204"/>
      <c r="CH202" s="204"/>
      <c r="CI202" s="204"/>
      <c r="CJ202" s="204">
        <v>5</v>
      </c>
      <c r="CK202" s="204"/>
      <c r="CL202" s="204"/>
      <c r="CM202" s="204"/>
      <c r="CN202" s="204"/>
      <c r="CO202" s="204"/>
      <c r="CP202" s="204"/>
      <c r="CQ202" s="204"/>
      <c r="CR202" s="204"/>
      <c r="CS202" s="204"/>
      <c r="CT202" s="204"/>
      <c r="CU202" s="204"/>
      <c r="CV202" s="204"/>
      <c r="CW202" s="204"/>
      <c r="CX202" s="204"/>
      <c r="CY202" s="204"/>
      <c r="CZ202" s="204"/>
      <c r="DA202" s="204"/>
    </row>
    <row r="203" spans="1:105" s="115" customFormat="1" ht="26.25" customHeight="1">
      <c r="A203" s="192" t="s">
        <v>141</v>
      </c>
      <c r="B203" s="192"/>
      <c r="C203" s="192"/>
      <c r="D203" s="192"/>
      <c r="E203" s="192"/>
      <c r="F203" s="192"/>
      <c r="G203" s="192"/>
      <c r="H203" s="228" t="s">
        <v>452</v>
      </c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28"/>
      <c r="Y203" s="228"/>
      <c r="Z203" s="228"/>
      <c r="AA203" s="228"/>
      <c r="AB203" s="228"/>
      <c r="AC203" s="228"/>
      <c r="AD203" s="228"/>
      <c r="AE203" s="228"/>
      <c r="AF203" s="228"/>
      <c r="AG203" s="228"/>
      <c r="AH203" s="228"/>
      <c r="AI203" s="228"/>
      <c r="AJ203" s="228"/>
      <c r="AK203" s="228"/>
      <c r="AL203" s="228"/>
      <c r="AM203" s="228"/>
      <c r="AN203" s="228"/>
      <c r="AO203" s="228"/>
      <c r="AP203" s="228"/>
      <c r="AQ203" s="228"/>
      <c r="AR203" s="228"/>
      <c r="AS203" s="228"/>
      <c r="AT203" s="228"/>
      <c r="AU203" s="228"/>
      <c r="AV203" s="228"/>
      <c r="AW203" s="228"/>
      <c r="AX203" s="228"/>
      <c r="AY203" s="228"/>
      <c r="AZ203" s="228"/>
      <c r="BA203" s="228"/>
      <c r="BB203" s="228"/>
      <c r="BC203" s="228"/>
      <c r="BD203" s="229"/>
      <c r="BE203" s="229"/>
      <c r="BF203" s="229"/>
      <c r="BG203" s="229"/>
      <c r="BH203" s="229"/>
      <c r="BI203" s="229"/>
      <c r="BJ203" s="229"/>
      <c r="BK203" s="229"/>
      <c r="BL203" s="229"/>
      <c r="BM203" s="229"/>
      <c r="BN203" s="229"/>
      <c r="BO203" s="229"/>
      <c r="BP203" s="229"/>
      <c r="BQ203" s="229"/>
      <c r="BR203" s="229"/>
      <c r="BS203" s="229"/>
      <c r="BT203" s="229">
        <f>SUM(BT204:CI207)</f>
        <v>0</v>
      </c>
      <c r="BU203" s="229"/>
      <c r="BV203" s="229"/>
      <c r="BW203" s="229"/>
      <c r="BX203" s="229"/>
      <c r="BY203" s="229"/>
      <c r="BZ203" s="229"/>
      <c r="CA203" s="229"/>
      <c r="CB203" s="229"/>
      <c r="CC203" s="229"/>
      <c r="CD203" s="229"/>
      <c r="CE203" s="229"/>
      <c r="CF203" s="229"/>
      <c r="CG203" s="229"/>
      <c r="CH203" s="229"/>
      <c r="CI203" s="229"/>
      <c r="CJ203" s="230">
        <f>SUM(CJ204:DA207)</f>
        <v>0</v>
      </c>
      <c r="CK203" s="230"/>
      <c r="CL203" s="230"/>
      <c r="CM203" s="230"/>
      <c r="CN203" s="230"/>
      <c r="CO203" s="230"/>
      <c r="CP203" s="230"/>
      <c r="CQ203" s="230"/>
      <c r="CR203" s="230"/>
      <c r="CS203" s="230"/>
      <c r="CT203" s="230"/>
      <c r="CU203" s="230"/>
      <c r="CV203" s="230"/>
      <c r="CW203" s="230"/>
      <c r="CX203" s="230"/>
      <c r="CY203" s="230"/>
      <c r="CZ203" s="230"/>
      <c r="DA203" s="230"/>
    </row>
    <row r="204" spans="1:105" s="115" customFormat="1" ht="15" customHeight="1">
      <c r="A204" s="192"/>
      <c r="B204" s="192"/>
      <c r="C204" s="192"/>
      <c r="D204" s="192"/>
      <c r="E204" s="192"/>
      <c r="F204" s="192"/>
      <c r="G204" s="192"/>
      <c r="H204" s="232" t="s">
        <v>453</v>
      </c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2"/>
      <c r="U204" s="232"/>
      <c r="V204" s="232"/>
      <c r="W204" s="232"/>
      <c r="X204" s="232"/>
      <c r="Y204" s="232"/>
      <c r="Z204" s="232"/>
      <c r="AA204" s="232"/>
      <c r="AB204" s="232"/>
      <c r="AC204" s="232"/>
      <c r="AD204" s="232"/>
      <c r="AE204" s="232"/>
      <c r="AF204" s="232"/>
      <c r="AG204" s="232"/>
      <c r="AH204" s="232"/>
      <c r="AI204" s="232"/>
      <c r="AJ204" s="232"/>
      <c r="AK204" s="232"/>
      <c r="AL204" s="232"/>
      <c r="AM204" s="232"/>
      <c r="AN204" s="232"/>
      <c r="AO204" s="232"/>
      <c r="AP204" s="232"/>
      <c r="AQ204" s="232"/>
      <c r="AR204" s="232"/>
      <c r="AS204" s="232"/>
      <c r="AT204" s="232"/>
      <c r="AU204" s="232"/>
      <c r="AV204" s="232"/>
      <c r="AW204" s="232"/>
      <c r="AX204" s="232"/>
      <c r="AY204" s="232"/>
      <c r="AZ204" s="232"/>
      <c r="BA204" s="232"/>
      <c r="BB204" s="232"/>
      <c r="BC204" s="232"/>
      <c r="BD204" s="195"/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7"/>
      <c r="CK204" s="197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</row>
    <row r="205" spans="1:105" s="115" customFormat="1" ht="24" customHeight="1">
      <c r="A205" s="192"/>
      <c r="B205" s="192"/>
      <c r="C205" s="192"/>
      <c r="D205" s="192"/>
      <c r="E205" s="192"/>
      <c r="F205" s="192"/>
      <c r="G205" s="192"/>
      <c r="H205" s="232" t="s">
        <v>454</v>
      </c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2"/>
      <c r="AF205" s="232"/>
      <c r="AG205" s="232"/>
      <c r="AH205" s="232"/>
      <c r="AI205" s="232"/>
      <c r="AJ205" s="232"/>
      <c r="AK205" s="232"/>
      <c r="AL205" s="232"/>
      <c r="AM205" s="232"/>
      <c r="AN205" s="232"/>
      <c r="AO205" s="232"/>
      <c r="AP205" s="232"/>
      <c r="AQ205" s="232"/>
      <c r="AR205" s="232"/>
      <c r="AS205" s="232"/>
      <c r="AT205" s="232"/>
      <c r="AU205" s="232"/>
      <c r="AV205" s="232"/>
      <c r="AW205" s="232"/>
      <c r="AX205" s="232"/>
      <c r="AY205" s="232"/>
      <c r="AZ205" s="232"/>
      <c r="BA205" s="232"/>
      <c r="BB205" s="232"/>
      <c r="BC205" s="232"/>
      <c r="BD205" s="195"/>
      <c r="BE205" s="195"/>
      <c r="BF205" s="195"/>
      <c r="BG205" s="195"/>
      <c r="BH205" s="195"/>
      <c r="BI205" s="195"/>
      <c r="BJ205" s="195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  <c r="CH205" s="195"/>
      <c r="CI205" s="195"/>
      <c r="CJ205" s="197"/>
      <c r="CK205" s="197"/>
      <c r="CL205" s="197"/>
      <c r="CM205" s="197"/>
      <c r="CN205" s="197"/>
      <c r="CO205" s="197"/>
      <c r="CP205" s="197"/>
      <c r="CQ205" s="197"/>
      <c r="CR205" s="197"/>
      <c r="CS205" s="197"/>
      <c r="CT205" s="197"/>
      <c r="CU205" s="197"/>
      <c r="CV205" s="197"/>
      <c r="CW205" s="197"/>
      <c r="CX205" s="197"/>
      <c r="CY205" s="197"/>
      <c r="CZ205" s="197"/>
      <c r="DA205" s="197"/>
    </row>
    <row r="206" spans="1:105" s="115" customFormat="1" ht="15" customHeight="1">
      <c r="A206" s="224"/>
      <c r="B206" s="224"/>
      <c r="C206" s="224"/>
      <c r="D206" s="224"/>
      <c r="E206" s="224"/>
      <c r="F206" s="224"/>
      <c r="G206" s="224"/>
      <c r="H206" s="225" t="s">
        <v>455</v>
      </c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  <c r="U206" s="225"/>
      <c r="V206" s="225"/>
      <c r="W206" s="225"/>
      <c r="X206" s="225"/>
      <c r="Y206" s="225"/>
      <c r="Z206" s="225"/>
      <c r="AA206" s="225"/>
      <c r="AB206" s="225"/>
      <c r="AC206" s="225"/>
      <c r="AD206" s="225"/>
      <c r="AE206" s="225"/>
      <c r="AF206" s="225"/>
      <c r="AG206" s="225"/>
      <c r="AH206" s="225"/>
      <c r="AI206" s="225"/>
      <c r="AJ206" s="225"/>
      <c r="AK206" s="225"/>
      <c r="AL206" s="225"/>
      <c r="AM206" s="225"/>
      <c r="AN206" s="225"/>
      <c r="AO206" s="225"/>
      <c r="AP206" s="225"/>
      <c r="AQ206" s="225"/>
      <c r="AR206" s="225"/>
      <c r="AS206" s="225"/>
      <c r="AT206" s="225"/>
      <c r="AU206" s="225"/>
      <c r="AV206" s="225"/>
      <c r="AW206" s="225"/>
      <c r="AX206" s="225"/>
      <c r="AY206" s="225"/>
      <c r="AZ206" s="225"/>
      <c r="BA206" s="225"/>
      <c r="BB206" s="225"/>
      <c r="BC206" s="225"/>
      <c r="BD206" s="226"/>
      <c r="BE206" s="226"/>
      <c r="BF206" s="226"/>
      <c r="BG206" s="226"/>
      <c r="BH206" s="226"/>
      <c r="BI206" s="226"/>
      <c r="BJ206" s="226"/>
      <c r="BK206" s="226"/>
      <c r="BL206" s="226"/>
      <c r="BM206" s="226"/>
      <c r="BN206" s="226"/>
      <c r="BO206" s="226"/>
      <c r="BP206" s="226"/>
      <c r="BQ206" s="226"/>
      <c r="BR206" s="226"/>
      <c r="BS206" s="226"/>
      <c r="BT206" s="226"/>
      <c r="BU206" s="226"/>
      <c r="BV206" s="226"/>
      <c r="BW206" s="226"/>
      <c r="BX206" s="226"/>
      <c r="BY206" s="226"/>
      <c r="BZ206" s="226"/>
      <c r="CA206" s="226"/>
      <c r="CB206" s="226"/>
      <c r="CC206" s="226"/>
      <c r="CD206" s="226"/>
      <c r="CE206" s="226"/>
      <c r="CF206" s="226"/>
      <c r="CG206" s="226"/>
      <c r="CH206" s="226"/>
      <c r="CI206" s="226"/>
      <c r="CJ206" s="227"/>
      <c r="CK206" s="227"/>
      <c r="CL206" s="227"/>
      <c r="CM206" s="227"/>
      <c r="CN206" s="227"/>
      <c r="CO206" s="227"/>
      <c r="CP206" s="227"/>
      <c r="CQ206" s="227"/>
      <c r="CR206" s="227"/>
      <c r="CS206" s="227"/>
      <c r="CT206" s="227"/>
      <c r="CU206" s="227"/>
      <c r="CV206" s="227"/>
      <c r="CW206" s="227"/>
      <c r="CX206" s="227"/>
      <c r="CY206" s="227"/>
      <c r="CZ206" s="227"/>
      <c r="DA206" s="227"/>
    </row>
    <row r="207" spans="1:105" s="115" customFormat="1" ht="24.75" customHeight="1">
      <c r="A207" s="224"/>
      <c r="B207" s="224"/>
      <c r="C207" s="224"/>
      <c r="D207" s="224"/>
      <c r="E207" s="224"/>
      <c r="F207" s="224"/>
      <c r="G207" s="224"/>
      <c r="H207" s="225" t="s">
        <v>456</v>
      </c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25"/>
      <c r="W207" s="225"/>
      <c r="X207" s="225"/>
      <c r="Y207" s="225"/>
      <c r="Z207" s="225"/>
      <c r="AA207" s="225"/>
      <c r="AB207" s="225"/>
      <c r="AC207" s="225"/>
      <c r="AD207" s="225"/>
      <c r="AE207" s="225"/>
      <c r="AF207" s="225"/>
      <c r="AG207" s="225"/>
      <c r="AH207" s="225"/>
      <c r="AI207" s="225"/>
      <c r="AJ207" s="225"/>
      <c r="AK207" s="225"/>
      <c r="AL207" s="225"/>
      <c r="AM207" s="225"/>
      <c r="AN207" s="225"/>
      <c r="AO207" s="225"/>
      <c r="AP207" s="225"/>
      <c r="AQ207" s="225"/>
      <c r="AR207" s="225"/>
      <c r="AS207" s="225"/>
      <c r="AT207" s="225"/>
      <c r="AU207" s="225"/>
      <c r="AV207" s="225"/>
      <c r="AW207" s="225"/>
      <c r="AX207" s="225"/>
      <c r="AY207" s="225"/>
      <c r="AZ207" s="225"/>
      <c r="BA207" s="225"/>
      <c r="BB207" s="225"/>
      <c r="BC207" s="225"/>
      <c r="BD207" s="226"/>
      <c r="BE207" s="226"/>
      <c r="BF207" s="226"/>
      <c r="BG207" s="226"/>
      <c r="BH207" s="226"/>
      <c r="BI207" s="226"/>
      <c r="BJ207" s="226"/>
      <c r="BK207" s="226"/>
      <c r="BL207" s="226"/>
      <c r="BM207" s="226"/>
      <c r="BN207" s="226"/>
      <c r="BO207" s="226"/>
      <c r="BP207" s="226"/>
      <c r="BQ207" s="226"/>
      <c r="BR207" s="226"/>
      <c r="BS207" s="226"/>
      <c r="BT207" s="226"/>
      <c r="BU207" s="226"/>
      <c r="BV207" s="226"/>
      <c r="BW207" s="226"/>
      <c r="BX207" s="226"/>
      <c r="BY207" s="226"/>
      <c r="BZ207" s="226"/>
      <c r="CA207" s="226"/>
      <c r="CB207" s="226"/>
      <c r="CC207" s="226"/>
      <c r="CD207" s="226"/>
      <c r="CE207" s="226"/>
      <c r="CF207" s="226"/>
      <c r="CG207" s="226"/>
      <c r="CH207" s="226"/>
      <c r="CI207" s="226"/>
      <c r="CJ207" s="227"/>
      <c r="CK207" s="227"/>
      <c r="CL207" s="227"/>
      <c r="CM207" s="227"/>
      <c r="CN207" s="227"/>
      <c r="CO207" s="227"/>
      <c r="CP207" s="227"/>
      <c r="CQ207" s="227"/>
      <c r="CR207" s="227"/>
      <c r="CS207" s="227"/>
      <c r="CT207" s="227"/>
      <c r="CU207" s="227"/>
      <c r="CV207" s="227"/>
      <c r="CW207" s="227"/>
      <c r="CX207" s="227"/>
      <c r="CY207" s="227"/>
      <c r="CZ207" s="227"/>
      <c r="DA207" s="227"/>
    </row>
    <row r="208" spans="1:105" s="115" customFormat="1" ht="24.75" customHeight="1">
      <c r="A208" s="224" t="s">
        <v>116</v>
      </c>
      <c r="B208" s="224"/>
      <c r="C208" s="224"/>
      <c r="D208" s="224"/>
      <c r="E208" s="224"/>
      <c r="F208" s="224"/>
      <c r="G208" s="224"/>
      <c r="H208" s="231" t="s">
        <v>457</v>
      </c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  <c r="AA208" s="231"/>
      <c r="AB208" s="231"/>
      <c r="AC208" s="231"/>
      <c r="AD208" s="231"/>
      <c r="AE208" s="231"/>
      <c r="AF208" s="231"/>
      <c r="AG208" s="231"/>
      <c r="AH208" s="231"/>
      <c r="AI208" s="231"/>
      <c r="AJ208" s="231"/>
      <c r="AK208" s="231"/>
      <c r="AL208" s="231"/>
      <c r="AM208" s="231"/>
      <c r="AN208" s="231"/>
      <c r="AO208" s="231"/>
      <c r="AP208" s="231"/>
      <c r="AQ208" s="231"/>
      <c r="AR208" s="231"/>
      <c r="AS208" s="231"/>
      <c r="AT208" s="231"/>
      <c r="AU208" s="231"/>
      <c r="AV208" s="231"/>
      <c r="AW208" s="231"/>
      <c r="AX208" s="231"/>
      <c r="AY208" s="231"/>
      <c r="AZ208" s="231"/>
      <c r="BA208" s="231"/>
      <c r="BB208" s="231"/>
      <c r="BC208" s="231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  <c r="BT208" s="229">
        <f>SUM(BT209:CI212)</f>
        <v>0</v>
      </c>
      <c r="BU208" s="229"/>
      <c r="BV208" s="229"/>
      <c r="BW208" s="229"/>
      <c r="BX208" s="229"/>
      <c r="BY208" s="229"/>
      <c r="BZ208" s="229"/>
      <c r="CA208" s="229"/>
      <c r="CB208" s="229"/>
      <c r="CC208" s="229"/>
      <c r="CD208" s="229"/>
      <c r="CE208" s="229"/>
      <c r="CF208" s="229"/>
      <c r="CG208" s="229"/>
      <c r="CH208" s="229"/>
      <c r="CI208" s="229"/>
      <c r="CJ208" s="230">
        <f>SUM(CJ209:DA212)</f>
        <v>0</v>
      </c>
      <c r="CK208" s="230"/>
      <c r="CL208" s="230"/>
      <c r="CM208" s="230"/>
      <c r="CN208" s="230"/>
      <c r="CO208" s="230"/>
      <c r="CP208" s="230"/>
      <c r="CQ208" s="230"/>
      <c r="CR208" s="230"/>
      <c r="CS208" s="230"/>
      <c r="CT208" s="230"/>
      <c r="CU208" s="230"/>
      <c r="CV208" s="230"/>
      <c r="CW208" s="230"/>
      <c r="CX208" s="230"/>
      <c r="CY208" s="230"/>
      <c r="CZ208" s="230"/>
      <c r="DA208" s="230"/>
    </row>
    <row r="209" spans="1:105" s="115" customFormat="1" ht="24.75" customHeight="1">
      <c r="A209" s="224"/>
      <c r="B209" s="224"/>
      <c r="C209" s="224"/>
      <c r="D209" s="224"/>
      <c r="E209" s="224"/>
      <c r="F209" s="224"/>
      <c r="G209" s="224"/>
      <c r="H209" s="225" t="s">
        <v>458</v>
      </c>
      <c r="I209" s="225"/>
      <c r="J209" s="225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  <c r="AE209" s="225"/>
      <c r="AF209" s="225"/>
      <c r="AG209" s="225"/>
      <c r="AH209" s="225"/>
      <c r="AI209" s="225"/>
      <c r="AJ209" s="225"/>
      <c r="AK209" s="225"/>
      <c r="AL209" s="225"/>
      <c r="AM209" s="225"/>
      <c r="AN209" s="225"/>
      <c r="AO209" s="225"/>
      <c r="AP209" s="225"/>
      <c r="AQ209" s="225"/>
      <c r="AR209" s="225"/>
      <c r="AS209" s="225"/>
      <c r="AT209" s="225"/>
      <c r="AU209" s="225"/>
      <c r="AV209" s="225"/>
      <c r="AW209" s="225"/>
      <c r="AX209" s="225"/>
      <c r="AY209" s="225"/>
      <c r="AZ209" s="225"/>
      <c r="BA209" s="225"/>
      <c r="BB209" s="225"/>
      <c r="BC209" s="225"/>
      <c r="BD209" s="226"/>
      <c r="BE209" s="226"/>
      <c r="BF209" s="226"/>
      <c r="BG209" s="226"/>
      <c r="BH209" s="226"/>
      <c r="BI209" s="226"/>
      <c r="BJ209" s="226"/>
      <c r="BK209" s="226"/>
      <c r="BL209" s="226"/>
      <c r="BM209" s="226"/>
      <c r="BN209" s="226"/>
      <c r="BO209" s="226"/>
      <c r="BP209" s="226"/>
      <c r="BQ209" s="226"/>
      <c r="BR209" s="226"/>
      <c r="BS209" s="226"/>
      <c r="BT209" s="226"/>
      <c r="BU209" s="226"/>
      <c r="BV209" s="226"/>
      <c r="BW209" s="226"/>
      <c r="BX209" s="226"/>
      <c r="BY209" s="226"/>
      <c r="BZ209" s="226"/>
      <c r="CA209" s="226"/>
      <c r="CB209" s="226"/>
      <c r="CC209" s="226"/>
      <c r="CD209" s="226"/>
      <c r="CE209" s="226"/>
      <c r="CF209" s="226"/>
      <c r="CG209" s="226"/>
      <c r="CH209" s="226"/>
      <c r="CI209" s="226"/>
      <c r="CJ209" s="227"/>
      <c r="CK209" s="227"/>
      <c r="CL209" s="227"/>
      <c r="CM209" s="227"/>
      <c r="CN209" s="227"/>
      <c r="CO209" s="227"/>
      <c r="CP209" s="227"/>
      <c r="CQ209" s="227"/>
      <c r="CR209" s="227"/>
      <c r="CS209" s="227"/>
      <c r="CT209" s="227"/>
      <c r="CU209" s="227"/>
      <c r="CV209" s="227"/>
      <c r="CW209" s="227"/>
      <c r="CX209" s="227"/>
      <c r="CY209" s="227"/>
      <c r="CZ209" s="227"/>
      <c r="DA209" s="227"/>
    </row>
    <row r="210" spans="1:105" s="115" customFormat="1" ht="24.75" customHeight="1">
      <c r="A210" s="224"/>
      <c r="B210" s="224"/>
      <c r="C210" s="224"/>
      <c r="D210" s="224"/>
      <c r="E210" s="224"/>
      <c r="F210" s="224"/>
      <c r="G210" s="224"/>
      <c r="H210" s="225" t="s">
        <v>459</v>
      </c>
      <c r="I210" s="225"/>
      <c r="J210" s="225"/>
      <c r="K210" s="225"/>
      <c r="L210" s="225"/>
      <c r="M210" s="225"/>
      <c r="N210" s="225"/>
      <c r="O210" s="225"/>
      <c r="P210" s="225"/>
      <c r="Q210" s="225"/>
      <c r="R210" s="225"/>
      <c r="S210" s="225"/>
      <c r="T210" s="225"/>
      <c r="U210" s="225"/>
      <c r="V210" s="225"/>
      <c r="W210" s="225"/>
      <c r="X210" s="225"/>
      <c r="Y210" s="225"/>
      <c r="Z210" s="225"/>
      <c r="AA210" s="225"/>
      <c r="AB210" s="225"/>
      <c r="AC210" s="225"/>
      <c r="AD210" s="225"/>
      <c r="AE210" s="225"/>
      <c r="AF210" s="225"/>
      <c r="AG210" s="225"/>
      <c r="AH210" s="225"/>
      <c r="AI210" s="225"/>
      <c r="AJ210" s="225"/>
      <c r="AK210" s="225"/>
      <c r="AL210" s="225"/>
      <c r="AM210" s="225"/>
      <c r="AN210" s="225"/>
      <c r="AO210" s="225"/>
      <c r="AP210" s="225"/>
      <c r="AQ210" s="225"/>
      <c r="AR210" s="225"/>
      <c r="AS210" s="225"/>
      <c r="AT210" s="225"/>
      <c r="AU210" s="225"/>
      <c r="AV210" s="225"/>
      <c r="AW210" s="225"/>
      <c r="AX210" s="225"/>
      <c r="AY210" s="225"/>
      <c r="AZ210" s="225"/>
      <c r="BA210" s="225"/>
      <c r="BB210" s="225"/>
      <c r="BC210" s="225"/>
      <c r="BD210" s="226"/>
      <c r="BE210" s="226"/>
      <c r="BF210" s="226"/>
      <c r="BG210" s="226"/>
      <c r="BH210" s="226"/>
      <c r="BI210" s="226"/>
      <c r="BJ210" s="226"/>
      <c r="BK210" s="226"/>
      <c r="BL210" s="226"/>
      <c r="BM210" s="226"/>
      <c r="BN210" s="226"/>
      <c r="BO210" s="226"/>
      <c r="BP210" s="226"/>
      <c r="BQ210" s="226"/>
      <c r="BR210" s="226"/>
      <c r="BS210" s="226"/>
      <c r="BT210" s="226"/>
      <c r="BU210" s="226"/>
      <c r="BV210" s="226"/>
      <c r="BW210" s="226"/>
      <c r="BX210" s="226"/>
      <c r="BY210" s="226"/>
      <c r="BZ210" s="226"/>
      <c r="CA210" s="226"/>
      <c r="CB210" s="226"/>
      <c r="CC210" s="226"/>
      <c r="CD210" s="226"/>
      <c r="CE210" s="226"/>
      <c r="CF210" s="226"/>
      <c r="CG210" s="226"/>
      <c r="CH210" s="226"/>
      <c r="CI210" s="226"/>
      <c r="CJ210" s="227"/>
      <c r="CK210" s="227"/>
      <c r="CL210" s="227"/>
      <c r="CM210" s="227"/>
      <c r="CN210" s="227"/>
      <c r="CO210" s="227"/>
      <c r="CP210" s="227"/>
      <c r="CQ210" s="227"/>
      <c r="CR210" s="227"/>
      <c r="CS210" s="227"/>
      <c r="CT210" s="227"/>
      <c r="CU210" s="227"/>
      <c r="CV210" s="227"/>
      <c r="CW210" s="227"/>
      <c r="CX210" s="227"/>
      <c r="CY210" s="227"/>
      <c r="CZ210" s="227"/>
      <c r="DA210" s="227"/>
    </row>
    <row r="211" spans="1:105" s="115" customFormat="1" ht="24.75" customHeight="1">
      <c r="A211" s="224"/>
      <c r="B211" s="224"/>
      <c r="C211" s="224"/>
      <c r="D211" s="224"/>
      <c r="E211" s="224"/>
      <c r="F211" s="224"/>
      <c r="G211" s="224"/>
      <c r="H211" s="225"/>
      <c r="I211" s="225"/>
      <c r="J211" s="225"/>
      <c r="K211" s="225"/>
      <c r="L211" s="225"/>
      <c r="M211" s="225"/>
      <c r="N211" s="225"/>
      <c r="O211" s="225"/>
      <c r="P211" s="225"/>
      <c r="Q211" s="225"/>
      <c r="R211" s="225"/>
      <c r="S211" s="225"/>
      <c r="T211" s="225"/>
      <c r="U211" s="225"/>
      <c r="V211" s="225"/>
      <c r="W211" s="225"/>
      <c r="X211" s="225"/>
      <c r="Y211" s="225"/>
      <c r="Z211" s="225"/>
      <c r="AA211" s="225"/>
      <c r="AB211" s="225"/>
      <c r="AC211" s="225"/>
      <c r="AD211" s="225"/>
      <c r="AE211" s="225"/>
      <c r="AF211" s="225"/>
      <c r="AG211" s="225"/>
      <c r="AH211" s="225"/>
      <c r="AI211" s="225"/>
      <c r="AJ211" s="225"/>
      <c r="AK211" s="225"/>
      <c r="AL211" s="225"/>
      <c r="AM211" s="225"/>
      <c r="AN211" s="225"/>
      <c r="AO211" s="225"/>
      <c r="AP211" s="225"/>
      <c r="AQ211" s="225"/>
      <c r="AR211" s="225"/>
      <c r="AS211" s="225"/>
      <c r="AT211" s="225"/>
      <c r="AU211" s="225"/>
      <c r="AV211" s="225"/>
      <c r="AW211" s="225"/>
      <c r="AX211" s="225"/>
      <c r="AY211" s="225"/>
      <c r="AZ211" s="225"/>
      <c r="BA211" s="225"/>
      <c r="BB211" s="225"/>
      <c r="BC211" s="225"/>
      <c r="BD211" s="226"/>
      <c r="BE211" s="226"/>
      <c r="BF211" s="226"/>
      <c r="BG211" s="226"/>
      <c r="BH211" s="226"/>
      <c r="BI211" s="226"/>
      <c r="BJ211" s="226"/>
      <c r="BK211" s="226"/>
      <c r="BL211" s="226"/>
      <c r="BM211" s="226"/>
      <c r="BN211" s="226"/>
      <c r="BO211" s="226"/>
      <c r="BP211" s="226"/>
      <c r="BQ211" s="226"/>
      <c r="BR211" s="226"/>
      <c r="BS211" s="226"/>
      <c r="BT211" s="226"/>
      <c r="BU211" s="226"/>
      <c r="BV211" s="226"/>
      <c r="BW211" s="226"/>
      <c r="BX211" s="226"/>
      <c r="BY211" s="226"/>
      <c r="BZ211" s="226"/>
      <c r="CA211" s="226"/>
      <c r="CB211" s="226"/>
      <c r="CC211" s="226"/>
      <c r="CD211" s="226"/>
      <c r="CE211" s="226"/>
      <c r="CF211" s="226"/>
      <c r="CG211" s="226"/>
      <c r="CH211" s="226"/>
      <c r="CI211" s="226"/>
      <c r="CJ211" s="227"/>
      <c r="CK211" s="227"/>
      <c r="CL211" s="227"/>
      <c r="CM211" s="227"/>
      <c r="CN211" s="227"/>
      <c r="CO211" s="227"/>
      <c r="CP211" s="227"/>
      <c r="CQ211" s="227"/>
      <c r="CR211" s="227"/>
      <c r="CS211" s="227"/>
      <c r="CT211" s="227"/>
      <c r="CU211" s="227"/>
      <c r="CV211" s="227"/>
      <c r="CW211" s="227"/>
      <c r="CX211" s="227"/>
      <c r="CY211" s="227"/>
      <c r="CZ211" s="227"/>
      <c r="DA211" s="227"/>
    </row>
    <row r="212" spans="1:105" s="115" customFormat="1" ht="24.75" customHeight="1">
      <c r="A212" s="224" t="s">
        <v>142</v>
      </c>
      <c r="B212" s="224"/>
      <c r="C212" s="224"/>
      <c r="D212" s="224"/>
      <c r="E212" s="224"/>
      <c r="F212" s="224"/>
      <c r="G212" s="224"/>
      <c r="H212" s="228" t="s">
        <v>460</v>
      </c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28"/>
      <c r="Y212" s="228"/>
      <c r="Z212" s="228"/>
      <c r="AA212" s="228"/>
      <c r="AB212" s="228"/>
      <c r="AC212" s="228"/>
      <c r="AD212" s="228"/>
      <c r="AE212" s="228"/>
      <c r="AF212" s="228"/>
      <c r="AG212" s="228"/>
      <c r="AH212" s="228"/>
      <c r="AI212" s="228"/>
      <c r="AJ212" s="228"/>
      <c r="AK212" s="228"/>
      <c r="AL212" s="228"/>
      <c r="AM212" s="228"/>
      <c r="AN212" s="228"/>
      <c r="AO212" s="228"/>
      <c r="AP212" s="228"/>
      <c r="AQ212" s="228"/>
      <c r="AR212" s="228"/>
      <c r="AS212" s="228"/>
      <c r="AT212" s="228"/>
      <c r="AU212" s="228"/>
      <c r="AV212" s="228"/>
      <c r="AW212" s="228"/>
      <c r="AX212" s="228"/>
      <c r="AY212" s="228"/>
      <c r="AZ212" s="228"/>
      <c r="BA212" s="228"/>
      <c r="BB212" s="228"/>
      <c r="BC212" s="228"/>
      <c r="BD212" s="226"/>
      <c r="BE212" s="226"/>
      <c r="BF212" s="226"/>
      <c r="BG212" s="226"/>
      <c r="BH212" s="226"/>
      <c r="BI212" s="226"/>
      <c r="BJ212" s="226"/>
      <c r="BK212" s="226"/>
      <c r="BL212" s="226"/>
      <c r="BM212" s="226"/>
      <c r="BN212" s="226"/>
      <c r="BO212" s="226"/>
      <c r="BP212" s="226"/>
      <c r="BQ212" s="226"/>
      <c r="BR212" s="226"/>
      <c r="BS212" s="226"/>
      <c r="BT212" s="229">
        <f>SUM(BT213:CI216)</f>
        <v>0</v>
      </c>
      <c r="BU212" s="229"/>
      <c r="BV212" s="229"/>
      <c r="BW212" s="229"/>
      <c r="BX212" s="229"/>
      <c r="BY212" s="229"/>
      <c r="BZ212" s="229"/>
      <c r="CA212" s="229"/>
      <c r="CB212" s="229"/>
      <c r="CC212" s="229"/>
      <c r="CD212" s="229"/>
      <c r="CE212" s="229"/>
      <c r="CF212" s="229"/>
      <c r="CG212" s="229"/>
      <c r="CH212" s="229"/>
      <c r="CI212" s="229"/>
      <c r="CJ212" s="230">
        <f>SUM(CJ213:DA216)</f>
        <v>0</v>
      </c>
      <c r="CK212" s="230"/>
      <c r="CL212" s="230"/>
      <c r="CM212" s="230"/>
      <c r="CN212" s="230"/>
      <c r="CO212" s="230"/>
      <c r="CP212" s="230"/>
      <c r="CQ212" s="230"/>
      <c r="CR212" s="230"/>
      <c r="CS212" s="230"/>
      <c r="CT212" s="230"/>
      <c r="CU212" s="230"/>
      <c r="CV212" s="230"/>
      <c r="CW212" s="230"/>
      <c r="CX212" s="230"/>
      <c r="CY212" s="230"/>
      <c r="CZ212" s="230"/>
      <c r="DA212" s="230"/>
    </row>
    <row r="213" spans="1:105" s="115" customFormat="1" ht="24.75" customHeight="1">
      <c r="A213" s="224"/>
      <c r="B213" s="224"/>
      <c r="C213" s="224"/>
      <c r="D213" s="224"/>
      <c r="E213" s="224"/>
      <c r="F213" s="224"/>
      <c r="G213" s="224"/>
      <c r="H213" s="225"/>
      <c r="I213" s="225"/>
      <c r="J213" s="225"/>
      <c r="K213" s="225"/>
      <c r="L213" s="225"/>
      <c r="M213" s="225"/>
      <c r="N213" s="225"/>
      <c r="O213" s="225"/>
      <c r="P213" s="225"/>
      <c r="Q213" s="225"/>
      <c r="R213" s="225"/>
      <c r="S213" s="225"/>
      <c r="T213" s="225"/>
      <c r="U213" s="225"/>
      <c r="V213" s="225"/>
      <c r="W213" s="225"/>
      <c r="X213" s="225"/>
      <c r="Y213" s="225"/>
      <c r="Z213" s="225"/>
      <c r="AA213" s="225"/>
      <c r="AB213" s="225"/>
      <c r="AC213" s="225"/>
      <c r="AD213" s="225"/>
      <c r="AE213" s="225"/>
      <c r="AF213" s="225"/>
      <c r="AG213" s="225"/>
      <c r="AH213" s="225"/>
      <c r="AI213" s="225"/>
      <c r="AJ213" s="225"/>
      <c r="AK213" s="225"/>
      <c r="AL213" s="225"/>
      <c r="AM213" s="225"/>
      <c r="AN213" s="225"/>
      <c r="AO213" s="225"/>
      <c r="AP213" s="225"/>
      <c r="AQ213" s="225"/>
      <c r="AR213" s="225"/>
      <c r="AS213" s="225"/>
      <c r="AT213" s="225"/>
      <c r="AU213" s="225"/>
      <c r="AV213" s="225"/>
      <c r="AW213" s="225"/>
      <c r="AX213" s="225"/>
      <c r="AY213" s="225"/>
      <c r="AZ213" s="225"/>
      <c r="BA213" s="225"/>
      <c r="BB213" s="225"/>
      <c r="BC213" s="225"/>
      <c r="BD213" s="226"/>
      <c r="BE213" s="226"/>
      <c r="BF213" s="226"/>
      <c r="BG213" s="226"/>
      <c r="BH213" s="226"/>
      <c r="BI213" s="226"/>
      <c r="BJ213" s="226"/>
      <c r="BK213" s="226"/>
      <c r="BL213" s="226"/>
      <c r="BM213" s="226"/>
      <c r="BN213" s="226"/>
      <c r="BO213" s="226"/>
      <c r="BP213" s="226"/>
      <c r="BQ213" s="226"/>
      <c r="BR213" s="226"/>
      <c r="BS213" s="226"/>
      <c r="BT213" s="226"/>
      <c r="BU213" s="226"/>
      <c r="BV213" s="226"/>
      <c r="BW213" s="226"/>
      <c r="BX213" s="226"/>
      <c r="BY213" s="226"/>
      <c r="BZ213" s="226"/>
      <c r="CA213" s="226"/>
      <c r="CB213" s="226"/>
      <c r="CC213" s="226"/>
      <c r="CD213" s="226"/>
      <c r="CE213" s="226"/>
      <c r="CF213" s="226"/>
      <c r="CG213" s="226"/>
      <c r="CH213" s="226"/>
      <c r="CI213" s="226"/>
      <c r="CJ213" s="227"/>
      <c r="CK213" s="227"/>
      <c r="CL213" s="227"/>
      <c r="CM213" s="227"/>
      <c r="CN213" s="227"/>
      <c r="CO213" s="227"/>
      <c r="CP213" s="227"/>
      <c r="CQ213" s="227"/>
      <c r="CR213" s="227"/>
      <c r="CS213" s="227"/>
      <c r="CT213" s="227"/>
      <c r="CU213" s="227"/>
      <c r="CV213" s="227"/>
      <c r="CW213" s="227"/>
      <c r="CX213" s="227"/>
      <c r="CY213" s="227"/>
      <c r="CZ213" s="227"/>
      <c r="DA213" s="227"/>
    </row>
    <row r="214" spans="1:105" s="115" customFormat="1" ht="24.75" customHeight="1">
      <c r="A214" s="224"/>
      <c r="B214" s="224"/>
      <c r="C214" s="224"/>
      <c r="D214" s="224"/>
      <c r="E214" s="224"/>
      <c r="F214" s="224"/>
      <c r="G214" s="224"/>
      <c r="H214" s="225"/>
      <c r="I214" s="225"/>
      <c r="J214" s="225"/>
      <c r="K214" s="225"/>
      <c r="L214" s="225"/>
      <c r="M214" s="225"/>
      <c r="N214" s="225"/>
      <c r="O214" s="225"/>
      <c r="P214" s="225"/>
      <c r="Q214" s="225"/>
      <c r="R214" s="225"/>
      <c r="S214" s="225"/>
      <c r="T214" s="225"/>
      <c r="U214" s="225"/>
      <c r="V214" s="225"/>
      <c r="W214" s="225"/>
      <c r="X214" s="225"/>
      <c r="Y214" s="225"/>
      <c r="Z214" s="225"/>
      <c r="AA214" s="225"/>
      <c r="AB214" s="225"/>
      <c r="AC214" s="225"/>
      <c r="AD214" s="225"/>
      <c r="AE214" s="225"/>
      <c r="AF214" s="225"/>
      <c r="AG214" s="225"/>
      <c r="AH214" s="225"/>
      <c r="AI214" s="225"/>
      <c r="AJ214" s="225"/>
      <c r="AK214" s="225"/>
      <c r="AL214" s="225"/>
      <c r="AM214" s="225"/>
      <c r="AN214" s="225"/>
      <c r="AO214" s="225"/>
      <c r="AP214" s="225"/>
      <c r="AQ214" s="225"/>
      <c r="AR214" s="225"/>
      <c r="AS214" s="225"/>
      <c r="AT214" s="225"/>
      <c r="AU214" s="225"/>
      <c r="AV214" s="225"/>
      <c r="AW214" s="225"/>
      <c r="AX214" s="225"/>
      <c r="AY214" s="225"/>
      <c r="AZ214" s="225"/>
      <c r="BA214" s="225"/>
      <c r="BB214" s="225"/>
      <c r="BC214" s="225"/>
      <c r="BD214" s="226"/>
      <c r="BE214" s="226"/>
      <c r="BF214" s="226"/>
      <c r="BG214" s="226"/>
      <c r="BH214" s="226"/>
      <c r="BI214" s="226"/>
      <c r="BJ214" s="226"/>
      <c r="BK214" s="226"/>
      <c r="BL214" s="226"/>
      <c r="BM214" s="226"/>
      <c r="BN214" s="226"/>
      <c r="BO214" s="226"/>
      <c r="BP214" s="226"/>
      <c r="BQ214" s="226"/>
      <c r="BR214" s="226"/>
      <c r="BS214" s="226"/>
      <c r="BT214" s="226"/>
      <c r="BU214" s="226"/>
      <c r="BV214" s="226"/>
      <c r="BW214" s="226"/>
      <c r="BX214" s="226"/>
      <c r="BY214" s="226"/>
      <c r="BZ214" s="226"/>
      <c r="CA214" s="226"/>
      <c r="CB214" s="226"/>
      <c r="CC214" s="226"/>
      <c r="CD214" s="226"/>
      <c r="CE214" s="226"/>
      <c r="CF214" s="226"/>
      <c r="CG214" s="226"/>
      <c r="CH214" s="226"/>
      <c r="CI214" s="226"/>
      <c r="CJ214" s="227"/>
      <c r="CK214" s="227"/>
      <c r="CL214" s="227"/>
      <c r="CM214" s="227"/>
      <c r="CN214" s="227"/>
      <c r="CO214" s="227"/>
      <c r="CP214" s="227"/>
      <c r="CQ214" s="227"/>
      <c r="CR214" s="227"/>
      <c r="CS214" s="227"/>
      <c r="CT214" s="227"/>
      <c r="CU214" s="227"/>
      <c r="CV214" s="227"/>
      <c r="CW214" s="227"/>
      <c r="CX214" s="227"/>
      <c r="CY214" s="227"/>
      <c r="CZ214" s="227"/>
      <c r="DA214" s="227"/>
    </row>
    <row r="215" spans="1:105" s="115" customFormat="1" ht="24.75" customHeight="1">
      <c r="A215" s="224"/>
      <c r="B215" s="224"/>
      <c r="C215" s="224"/>
      <c r="D215" s="224"/>
      <c r="E215" s="224"/>
      <c r="F215" s="224"/>
      <c r="G215" s="224"/>
      <c r="H215" s="225"/>
      <c r="I215" s="225"/>
      <c r="J215" s="225"/>
      <c r="K215" s="225"/>
      <c r="L215" s="225"/>
      <c r="M215" s="225"/>
      <c r="N215" s="22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25"/>
      <c r="Z215" s="225"/>
      <c r="AA215" s="225"/>
      <c r="AB215" s="225"/>
      <c r="AC215" s="225"/>
      <c r="AD215" s="225"/>
      <c r="AE215" s="225"/>
      <c r="AF215" s="225"/>
      <c r="AG215" s="225"/>
      <c r="AH215" s="225"/>
      <c r="AI215" s="225"/>
      <c r="AJ215" s="225"/>
      <c r="AK215" s="225"/>
      <c r="AL215" s="225"/>
      <c r="AM215" s="225"/>
      <c r="AN215" s="225"/>
      <c r="AO215" s="225"/>
      <c r="AP215" s="225"/>
      <c r="AQ215" s="225"/>
      <c r="AR215" s="225"/>
      <c r="AS215" s="225"/>
      <c r="AT215" s="225"/>
      <c r="AU215" s="225"/>
      <c r="AV215" s="225"/>
      <c r="AW215" s="225"/>
      <c r="AX215" s="225"/>
      <c r="AY215" s="225"/>
      <c r="AZ215" s="225"/>
      <c r="BA215" s="225"/>
      <c r="BB215" s="225"/>
      <c r="BC215" s="225"/>
      <c r="BD215" s="226"/>
      <c r="BE215" s="226"/>
      <c r="BF215" s="226"/>
      <c r="BG215" s="226"/>
      <c r="BH215" s="226"/>
      <c r="BI215" s="226"/>
      <c r="BJ215" s="226"/>
      <c r="BK215" s="226"/>
      <c r="BL215" s="226"/>
      <c r="BM215" s="226"/>
      <c r="BN215" s="226"/>
      <c r="BO215" s="226"/>
      <c r="BP215" s="226"/>
      <c r="BQ215" s="226"/>
      <c r="BR215" s="226"/>
      <c r="BS215" s="226"/>
      <c r="BT215" s="226"/>
      <c r="BU215" s="226"/>
      <c r="BV215" s="226"/>
      <c r="BW215" s="226"/>
      <c r="BX215" s="226"/>
      <c r="BY215" s="226"/>
      <c r="BZ215" s="226"/>
      <c r="CA215" s="226"/>
      <c r="CB215" s="226"/>
      <c r="CC215" s="226"/>
      <c r="CD215" s="226"/>
      <c r="CE215" s="226"/>
      <c r="CF215" s="226"/>
      <c r="CG215" s="226"/>
      <c r="CH215" s="226"/>
      <c r="CI215" s="226"/>
      <c r="CJ215" s="227"/>
      <c r="CK215" s="227"/>
      <c r="CL215" s="227"/>
      <c r="CM215" s="227"/>
      <c r="CN215" s="227"/>
      <c r="CO215" s="227"/>
      <c r="CP215" s="227"/>
      <c r="CQ215" s="227"/>
      <c r="CR215" s="227"/>
      <c r="CS215" s="227"/>
      <c r="CT215" s="227"/>
      <c r="CU215" s="227"/>
      <c r="CV215" s="227"/>
      <c r="CW215" s="227"/>
      <c r="CX215" s="227"/>
      <c r="CY215" s="227"/>
      <c r="CZ215" s="227"/>
      <c r="DA215" s="227"/>
    </row>
    <row r="216" spans="1:105" s="115" customFormat="1" ht="24.75" customHeight="1">
      <c r="A216" s="224"/>
      <c r="B216" s="224"/>
      <c r="C216" s="224"/>
      <c r="D216" s="224"/>
      <c r="E216" s="224"/>
      <c r="F216" s="224"/>
      <c r="G216" s="224"/>
      <c r="H216" s="225"/>
      <c r="I216" s="225"/>
      <c r="J216" s="225"/>
      <c r="K216" s="225"/>
      <c r="L216" s="225"/>
      <c r="M216" s="225"/>
      <c r="N216" s="225"/>
      <c r="O216" s="225"/>
      <c r="P216" s="225"/>
      <c r="Q216" s="225"/>
      <c r="R216" s="225"/>
      <c r="S216" s="225"/>
      <c r="T216" s="225"/>
      <c r="U216" s="225"/>
      <c r="V216" s="225"/>
      <c r="W216" s="225"/>
      <c r="X216" s="225"/>
      <c r="Y216" s="225"/>
      <c r="Z216" s="225"/>
      <c r="AA216" s="225"/>
      <c r="AB216" s="225"/>
      <c r="AC216" s="225"/>
      <c r="AD216" s="225"/>
      <c r="AE216" s="225"/>
      <c r="AF216" s="225"/>
      <c r="AG216" s="225"/>
      <c r="AH216" s="225"/>
      <c r="AI216" s="225"/>
      <c r="AJ216" s="225"/>
      <c r="AK216" s="225"/>
      <c r="AL216" s="225"/>
      <c r="AM216" s="225"/>
      <c r="AN216" s="225"/>
      <c r="AO216" s="225"/>
      <c r="AP216" s="225"/>
      <c r="AQ216" s="225"/>
      <c r="AR216" s="225"/>
      <c r="AS216" s="225"/>
      <c r="AT216" s="225"/>
      <c r="AU216" s="225"/>
      <c r="AV216" s="225"/>
      <c r="AW216" s="225"/>
      <c r="AX216" s="225"/>
      <c r="AY216" s="225"/>
      <c r="AZ216" s="225"/>
      <c r="BA216" s="225"/>
      <c r="BB216" s="225"/>
      <c r="BC216" s="225"/>
      <c r="BD216" s="226"/>
      <c r="BE216" s="226"/>
      <c r="BF216" s="226"/>
      <c r="BG216" s="226"/>
      <c r="BH216" s="226"/>
      <c r="BI216" s="226"/>
      <c r="BJ216" s="226"/>
      <c r="BK216" s="226"/>
      <c r="BL216" s="226"/>
      <c r="BM216" s="226"/>
      <c r="BN216" s="226"/>
      <c r="BO216" s="226"/>
      <c r="BP216" s="226"/>
      <c r="BQ216" s="226"/>
      <c r="BR216" s="226"/>
      <c r="BS216" s="226"/>
      <c r="BT216" s="226"/>
      <c r="BU216" s="226"/>
      <c r="BV216" s="226"/>
      <c r="BW216" s="226"/>
      <c r="BX216" s="226"/>
      <c r="BY216" s="226"/>
      <c r="BZ216" s="226"/>
      <c r="CA216" s="226"/>
      <c r="CB216" s="226"/>
      <c r="CC216" s="226"/>
      <c r="CD216" s="226"/>
      <c r="CE216" s="226"/>
      <c r="CF216" s="226"/>
      <c r="CG216" s="226"/>
      <c r="CH216" s="226"/>
      <c r="CI216" s="226"/>
      <c r="CJ216" s="227"/>
      <c r="CK216" s="227"/>
      <c r="CL216" s="227"/>
      <c r="CM216" s="227"/>
      <c r="CN216" s="227"/>
      <c r="CO216" s="227"/>
      <c r="CP216" s="227"/>
      <c r="CQ216" s="227"/>
      <c r="CR216" s="227"/>
      <c r="CS216" s="227"/>
      <c r="CT216" s="227"/>
      <c r="CU216" s="227"/>
      <c r="CV216" s="227"/>
      <c r="CW216" s="227"/>
      <c r="CX216" s="227"/>
      <c r="CY216" s="227"/>
      <c r="CZ216" s="227"/>
      <c r="DA216" s="227"/>
    </row>
    <row r="217" spans="1:105" s="115" customFormat="1" ht="15" customHeight="1">
      <c r="A217" s="192"/>
      <c r="B217" s="192"/>
      <c r="C217" s="192"/>
      <c r="D217" s="192"/>
      <c r="E217" s="192"/>
      <c r="F217" s="192"/>
      <c r="G217" s="192"/>
      <c r="H217" s="221" t="s">
        <v>336</v>
      </c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1"/>
      <c r="Z217" s="221"/>
      <c r="AA217" s="221"/>
      <c r="AB217" s="221"/>
      <c r="AC217" s="221"/>
      <c r="AD217" s="221"/>
      <c r="AE217" s="221"/>
      <c r="AF217" s="221"/>
      <c r="AG217" s="221"/>
      <c r="AH217" s="221"/>
      <c r="AI217" s="221"/>
      <c r="AJ217" s="221"/>
      <c r="AK217" s="221"/>
      <c r="AL217" s="221"/>
      <c r="AM217" s="221"/>
      <c r="AN217" s="221"/>
      <c r="AO217" s="221"/>
      <c r="AP217" s="221"/>
      <c r="AQ217" s="221"/>
      <c r="AR217" s="221"/>
      <c r="AS217" s="221"/>
      <c r="AT217" s="221"/>
      <c r="AU217" s="221"/>
      <c r="AV217" s="221"/>
      <c r="AW217" s="221"/>
      <c r="AX217" s="221"/>
      <c r="AY217" s="221"/>
      <c r="AZ217" s="221"/>
      <c r="BA217" s="221"/>
      <c r="BB217" s="221"/>
      <c r="BC217" s="222"/>
      <c r="BD217" s="195" t="s">
        <v>293</v>
      </c>
      <c r="BE217" s="195"/>
      <c r="BF217" s="195"/>
      <c r="BG217" s="195"/>
      <c r="BH217" s="195"/>
      <c r="BI217" s="195"/>
      <c r="BJ217" s="195"/>
      <c r="BK217" s="195"/>
      <c r="BL217" s="195"/>
      <c r="BM217" s="195"/>
      <c r="BN217" s="195"/>
      <c r="BO217" s="195"/>
      <c r="BP217" s="195"/>
      <c r="BQ217" s="195"/>
      <c r="BR217" s="195"/>
      <c r="BS217" s="195"/>
      <c r="BT217" s="195" t="s">
        <v>293</v>
      </c>
      <c r="BU217" s="195"/>
      <c r="BV217" s="195"/>
      <c r="BW217" s="195"/>
      <c r="BX217" s="195"/>
      <c r="BY217" s="195"/>
      <c r="BZ217" s="195"/>
      <c r="CA217" s="195"/>
      <c r="CB217" s="195"/>
      <c r="CC217" s="195"/>
      <c r="CD217" s="195"/>
      <c r="CE217" s="195"/>
      <c r="CF217" s="195"/>
      <c r="CG217" s="195"/>
      <c r="CH217" s="195"/>
      <c r="CI217" s="195"/>
      <c r="CJ217" s="197">
        <f>CJ203+CJ208+CJ212</f>
        <v>0</v>
      </c>
      <c r="CK217" s="197"/>
      <c r="CL217" s="197"/>
      <c r="CM217" s="197"/>
      <c r="CN217" s="197"/>
      <c r="CO217" s="197"/>
      <c r="CP217" s="197"/>
      <c r="CQ217" s="197"/>
      <c r="CR217" s="197"/>
      <c r="CS217" s="197"/>
      <c r="CT217" s="197"/>
      <c r="CU217" s="197"/>
      <c r="CV217" s="197"/>
      <c r="CW217" s="197"/>
      <c r="CX217" s="197"/>
      <c r="CY217" s="197"/>
      <c r="CZ217" s="197"/>
      <c r="DA217" s="197"/>
    </row>
    <row r="218" spans="1:105" s="109" customFormat="1" ht="12" customHeight="1"/>
    <row r="219" spans="1:105" s="110" customFormat="1" ht="14.25">
      <c r="A219" s="223" t="s">
        <v>425</v>
      </c>
      <c r="B219" s="223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223"/>
      <c r="AE219" s="223"/>
      <c r="AF219" s="223"/>
      <c r="AG219" s="223"/>
      <c r="AH219" s="223"/>
      <c r="AI219" s="223"/>
      <c r="AJ219" s="223"/>
      <c r="AK219" s="223"/>
      <c r="AL219" s="223"/>
      <c r="AM219" s="223"/>
      <c r="AN219" s="223"/>
      <c r="AO219" s="223"/>
      <c r="AP219" s="223"/>
      <c r="AQ219" s="223"/>
      <c r="AR219" s="223"/>
      <c r="AS219" s="223"/>
      <c r="AT219" s="223"/>
      <c r="AU219" s="223"/>
      <c r="AV219" s="223"/>
      <c r="AW219" s="223"/>
      <c r="AX219" s="223"/>
      <c r="AY219" s="223"/>
      <c r="AZ219" s="223"/>
      <c r="BA219" s="223"/>
      <c r="BB219" s="223"/>
      <c r="BC219" s="223"/>
      <c r="BD219" s="223"/>
      <c r="BE219" s="223"/>
      <c r="BF219" s="223"/>
      <c r="BG219" s="223"/>
      <c r="BH219" s="223"/>
      <c r="BI219" s="223"/>
      <c r="BJ219" s="223"/>
      <c r="BK219" s="223"/>
      <c r="BL219" s="223"/>
      <c r="BM219" s="223"/>
      <c r="BN219" s="223"/>
      <c r="BO219" s="223"/>
      <c r="BP219" s="223"/>
      <c r="BQ219" s="223"/>
      <c r="BR219" s="223"/>
      <c r="BS219" s="223"/>
      <c r="BT219" s="223"/>
      <c r="BU219" s="223"/>
      <c r="BV219" s="223"/>
      <c r="BW219" s="223"/>
      <c r="BX219" s="223"/>
      <c r="BY219" s="223"/>
      <c r="BZ219" s="223"/>
      <c r="CA219" s="223"/>
      <c r="CB219" s="223"/>
      <c r="CC219" s="223"/>
      <c r="CD219" s="223"/>
      <c r="CE219" s="223"/>
      <c r="CF219" s="223"/>
      <c r="CG219" s="223"/>
      <c r="CH219" s="223"/>
      <c r="CI219" s="223"/>
      <c r="CJ219" s="223"/>
      <c r="CK219" s="223"/>
      <c r="CL219" s="223"/>
      <c r="CM219" s="223"/>
      <c r="CN219" s="223"/>
      <c r="CO219" s="223"/>
      <c r="CP219" s="223"/>
      <c r="CQ219" s="223"/>
      <c r="CR219" s="223"/>
      <c r="CS219" s="223"/>
      <c r="CT219" s="223"/>
      <c r="CU219" s="223"/>
      <c r="CV219" s="223"/>
      <c r="CW219" s="223"/>
      <c r="CX219" s="223"/>
      <c r="CY219" s="223"/>
      <c r="CZ219" s="223"/>
      <c r="DA219" s="223"/>
    </row>
    <row r="220" spans="1:105" s="109" customFormat="1" ht="10.5" customHeight="1"/>
    <row r="221" spans="1:105" s="109" customFormat="1" ht="30" customHeight="1">
      <c r="A221" s="201" t="s">
        <v>329</v>
      </c>
      <c r="B221" s="202"/>
      <c r="C221" s="202"/>
      <c r="D221" s="202"/>
      <c r="E221" s="202"/>
      <c r="F221" s="202"/>
      <c r="G221" s="203"/>
      <c r="H221" s="201" t="s">
        <v>385</v>
      </c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  <c r="AA221" s="202"/>
      <c r="AB221" s="202"/>
      <c r="AC221" s="202"/>
      <c r="AD221" s="202"/>
      <c r="AE221" s="202"/>
      <c r="AF221" s="202"/>
      <c r="AG221" s="202"/>
      <c r="AH221" s="202"/>
      <c r="AI221" s="202"/>
      <c r="AJ221" s="202"/>
      <c r="AK221" s="202"/>
      <c r="AL221" s="202"/>
      <c r="AM221" s="202"/>
      <c r="AN221" s="202"/>
      <c r="AO221" s="202"/>
      <c r="AP221" s="202"/>
      <c r="AQ221" s="202"/>
      <c r="AR221" s="202"/>
      <c r="AS221" s="202"/>
      <c r="AT221" s="202"/>
      <c r="AU221" s="202"/>
      <c r="AV221" s="202"/>
      <c r="AW221" s="202"/>
      <c r="AX221" s="202"/>
      <c r="AY221" s="202"/>
      <c r="AZ221" s="202"/>
      <c r="BA221" s="202"/>
      <c r="BB221" s="202"/>
      <c r="BC221" s="202"/>
      <c r="BD221" s="202"/>
      <c r="BE221" s="202"/>
      <c r="BF221" s="202"/>
      <c r="BG221" s="202"/>
      <c r="BH221" s="202"/>
      <c r="BI221" s="202"/>
      <c r="BJ221" s="202"/>
      <c r="BK221" s="202"/>
      <c r="BL221" s="202"/>
      <c r="BM221" s="202"/>
      <c r="BN221" s="202"/>
      <c r="BO221" s="202"/>
      <c r="BP221" s="202"/>
      <c r="BQ221" s="202"/>
      <c r="BR221" s="202"/>
      <c r="BS221" s="203"/>
      <c r="BT221" s="201" t="s">
        <v>426</v>
      </c>
      <c r="BU221" s="202"/>
      <c r="BV221" s="202"/>
      <c r="BW221" s="202"/>
      <c r="BX221" s="202"/>
      <c r="BY221" s="202"/>
      <c r="BZ221" s="202"/>
      <c r="CA221" s="202"/>
      <c r="CB221" s="202"/>
      <c r="CC221" s="202"/>
      <c r="CD221" s="202"/>
      <c r="CE221" s="202"/>
      <c r="CF221" s="202"/>
      <c r="CG221" s="202"/>
      <c r="CH221" s="202"/>
      <c r="CI221" s="203"/>
      <c r="CJ221" s="201" t="s">
        <v>427</v>
      </c>
      <c r="CK221" s="202"/>
      <c r="CL221" s="202"/>
      <c r="CM221" s="202"/>
      <c r="CN221" s="202"/>
      <c r="CO221" s="202"/>
      <c r="CP221" s="202"/>
      <c r="CQ221" s="202"/>
      <c r="CR221" s="202"/>
      <c r="CS221" s="202"/>
      <c r="CT221" s="202"/>
      <c r="CU221" s="202"/>
      <c r="CV221" s="202"/>
      <c r="CW221" s="202"/>
      <c r="CX221" s="202"/>
      <c r="CY221" s="202"/>
      <c r="CZ221" s="202"/>
      <c r="DA221" s="203"/>
    </row>
    <row r="222" spans="1:105">
      <c r="A222" s="204">
        <v>1</v>
      </c>
      <c r="B222" s="204"/>
      <c r="C222" s="204"/>
      <c r="D222" s="204"/>
      <c r="E222" s="204"/>
      <c r="F222" s="204"/>
      <c r="G222" s="204"/>
      <c r="H222" s="204">
        <v>2</v>
      </c>
      <c r="I222" s="204"/>
      <c r="J222" s="204"/>
      <c r="K222" s="204"/>
      <c r="L222" s="204"/>
      <c r="M222" s="204"/>
      <c r="N222" s="204"/>
      <c r="O222" s="204"/>
      <c r="P222" s="204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>
        <v>3</v>
      </c>
      <c r="BU222" s="204"/>
      <c r="BV222" s="204"/>
      <c r="BW222" s="204"/>
      <c r="BX222" s="204"/>
      <c r="BY222" s="204"/>
      <c r="BZ222" s="204"/>
      <c r="CA222" s="204"/>
      <c r="CB222" s="204"/>
      <c r="CC222" s="204"/>
      <c r="CD222" s="204"/>
      <c r="CE222" s="204"/>
      <c r="CF222" s="204"/>
      <c r="CG222" s="204"/>
      <c r="CH222" s="204"/>
      <c r="CI222" s="204"/>
      <c r="CJ222" s="204">
        <v>4</v>
      </c>
      <c r="CK222" s="204"/>
      <c r="CL222" s="204"/>
      <c r="CM222" s="204"/>
      <c r="CN222" s="204"/>
      <c r="CO222" s="204"/>
      <c r="CP222" s="204"/>
      <c r="CQ222" s="204"/>
      <c r="CR222" s="204"/>
      <c r="CS222" s="204"/>
      <c r="CT222" s="204"/>
      <c r="CU222" s="204"/>
      <c r="CV222" s="204"/>
      <c r="CW222" s="204"/>
      <c r="CX222" s="204"/>
      <c r="CY222" s="204"/>
      <c r="CZ222" s="204"/>
      <c r="DA222" s="204"/>
    </row>
    <row r="223" spans="1:105" s="115" customFormat="1" ht="27.75" customHeight="1">
      <c r="A223" s="192" t="s">
        <v>141</v>
      </c>
      <c r="B223" s="192"/>
      <c r="C223" s="192"/>
      <c r="D223" s="192"/>
      <c r="E223" s="192"/>
      <c r="F223" s="192"/>
      <c r="G223" s="192"/>
      <c r="H223" s="212" t="s">
        <v>461</v>
      </c>
      <c r="I223" s="213"/>
      <c r="J223" s="213"/>
      <c r="K223" s="213"/>
      <c r="L223" s="213"/>
      <c r="M223" s="213"/>
      <c r="N223" s="213"/>
      <c r="O223" s="213"/>
      <c r="P223" s="213"/>
      <c r="Q223" s="213"/>
      <c r="R223" s="213"/>
      <c r="S223" s="213"/>
      <c r="T223" s="213"/>
      <c r="U223" s="213"/>
      <c r="V223" s="213"/>
      <c r="W223" s="213"/>
      <c r="X223" s="213"/>
      <c r="Y223" s="213"/>
      <c r="Z223" s="213"/>
      <c r="AA223" s="213"/>
      <c r="AB223" s="213"/>
      <c r="AC223" s="213"/>
      <c r="AD223" s="213"/>
      <c r="AE223" s="213"/>
      <c r="AF223" s="213"/>
      <c r="AG223" s="213"/>
      <c r="AH223" s="213"/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3"/>
      <c r="AT223" s="213"/>
      <c r="AU223" s="213"/>
      <c r="AV223" s="213"/>
      <c r="AW223" s="213"/>
      <c r="AX223" s="213"/>
      <c r="AY223" s="213"/>
      <c r="AZ223" s="213"/>
      <c r="BA223" s="213"/>
      <c r="BB223" s="213"/>
      <c r="BC223" s="213"/>
      <c r="BD223" s="213"/>
      <c r="BE223" s="213"/>
      <c r="BF223" s="213"/>
      <c r="BG223" s="213"/>
      <c r="BH223" s="213"/>
      <c r="BI223" s="213"/>
      <c r="BJ223" s="213"/>
      <c r="BK223" s="213"/>
      <c r="BL223" s="213"/>
      <c r="BM223" s="213"/>
      <c r="BN223" s="213"/>
      <c r="BO223" s="213"/>
      <c r="BP223" s="213"/>
      <c r="BQ223" s="213"/>
      <c r="BR223" s="213"/>
      <c r="BS223" s="214"/>
      <c r="BT223" s="195"/>
      <c r="BU223" s="195"/>
      <c r="BV223" s="195"/>
      <c r="BW223" s="195"/>
      <c r="BX223" s="195"/>
      <c r="BY223" s="195"/>
      <c r="BZ223" s="195"/>
      <c r="CA223" s="195"/>
      <c r="CB223" s="195"/>
      <c r="CC223" s="195"/>
      <c r="CD223" s="195"/>
      <c r="CE223" s="195"/>
      <c r="CF223" s="195"/>
      <c r="CG223" s="195"/>
      <c r="CH223" s="195"/>
      <c r="CI223" s="195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</row>
    <row r="224" spans="1:105" s="115" customFormat="1" ht="24.75" customHeight="1">
      <c r="A224" s="192" t="s">
        <v>116</v>
      </c>
      <c r="B224" s="192"/>
      <c r="C224" s="192"/>
      <c r="D224" s="192"/>
      <c r="E224" s="192"/>
      <c r="F224" s="192"/>
      <c r="G224" s="192"/>
      <c r="H224" s="212" t="s">
        <v>487</v>
      </c>
      <c r="I224" s="213"/>
      <c r="J224" s="213"/>
      <c r="K224" s="213"/>
      <c r="L224" s="213"/>
      <c r="M224" s="213"/>
      <c r="N224" s="213"/>
      <c r="O224" s="213"/>
      <c r="P224" s="213"/>
      <c r="Q224" s="213"/>
      <c r="R224" s="213"/>
      <c r="S224" s="213"/>
      <c r="T224" s="213"/>
      <c r="U224" s="213"/>
      <c r="V224" s="213"/>
      <c r="W224" s="213"/>
      <c r="X224" s="213"/>
      <c r="Y224" s="213"/>
      <c r="Z224" s="213"/>
      <c r="AA224" s="213"/>
      <c r="AB224" s="213"/>
      <c r="AC224" s="213"/>
      <c r="AD224" s="213"/>
      <c r="AE224" s="213"/>
      <c r="AF224" s="213"/>
      <c r="AG224" s="213"/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3"/>
      <c r="AT224" s="213"/>
      <c r="AU224" s="213"/>
      <c r="AV224" s="213"/>
      <c r="AW224" s="213"/>
      <c r="AX224" s="213"/>
      <c r="AY224" s="213"/>
      <c r="AZ224" s="213"/>
      <c r="BA224" s="213"/>
      <c r="BB224" s="213"/>
      <c r="BC224" s="213"/>
      <c r="BD224" s="213"/>
      <c r="BE224" s="213"/>
      <c r="BF224" s="213"/>
      <c r="BG224" s="213"/>
      <c r="BH224" s="213"/>
      <c r="BI224" s="213"/>
      <c r="BJ224" s="213"/>
      <c r="BK224" s="213"/>
      <c r="BL224" s="213"/>
      <c r="BM224" s="213"/>
      <c r="BN224" s="213"/>
      <c r="BO224" s="213"/>
      <c r="BP224" s="213"/>
      <c r="BQ224" s="213"/>
      <c r="BR224" s="213"/>
      <c r="BS224" s="214"/>
      <c r="BT224" s="195">
        <f>SUM(BT225:CI227)</f>
        <v>0</v>
      </c>
      <c r="BU224" s="195"/>
      <c r="BV224" s="195"/>
      <c r="BW224" s="195"/>
      <c r="BX224" s="195"/>
      <c r="BY224" s="195"/>
      <c r="BZ224" s="195"/>
      <c r="CA224" s="195"/>
      <c r="CB224" s="195"/>
      <c r="CC224" s="195"/>
      <c r="CD224" s="195"/>
      <c r="CE224" s="195"/>
      <c r="CF224" s="195"/>
      <c r="CG224" s="195"/>
      <c r="CH224" s="195"/>
      <c r="CI224" s="195"/>
      <c r="CJ224" s="197">
        <f>SUM(CJ225:DA227)</f>
        <v>0</v>
      </c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</row>
    <row r="225" spans="1:105" s="115" customFormat="1" ht="15" customHeight="1">
      <c r="A225" s="192"/>
      <c r="B225" s="192"/>
      <c r="C225" s="192"/>
      <c r="D225" s="192"/>
      <c r="E225" s="192"/>
      <c r="F225" s="192"/>
      <c r="G225" s="192"/>
      <c r="H225" s="212"/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13"/>
      <c r="T225" s="213"/>
      <c r="U225" s="213"/>
      <c r="V225" s="213"/>
      <c r="W225" s="213"/>
      <c r="X225" s="213"/>
      <c r="Y225" s="213"/>
      <c r="Z225" s="213"/>
      <c r="AA225" s="213"/>
      <c r="AB225" s="213"/>
      <c r="AC225" s="213"/>
      <c r="AD225" s="213"/>
      <c r="AE225" s="213"/>
      <c r="AF225" s="213"/>
      <c r="AG225" s="213"/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3"/>
      <c r="AT225" s="213"/>
      <c r="AU225" s="213"/>
      <c r="AV225" s="213"/>
      <c r="AW225" s="213"/>
      <c r="AX225" s="213"/>
      <c r="AY225" s="213"/>
      <c r="AZ225" s="213"/>
      <c r="BA225" s="213"/>
      <c r="BB225" s="213"/>
      <c r="BC225" s="213"/>
      <c r="BD225" s="213"/>
      <c r="BE225" s="213"/>
      <c r="BF225" s="213"/>
      <c r="BG225" s="213"/>
      <c r="BH225" s="213"/>
      <c r="BI225" s="213"/>
      <c r="BJ225" s="213"/>
      <c r="BK225" s="213"/>
      <c r="BL225" s="213"/>
      <c r="BM225" s="213"/>
      <c r="BN225" s="213"/>
      <c r="BO225" s="213"/>
      <c r="BP225" s="213"/>
      <c r="BQ225" s="213"/>
      <c r="BR225" s="213"/>
      <c r="BS225" s="214"/>
      <c r="BT225" s="195"/>
      <c r="BU225" s="195"/>
      <c r="BV225" s="195"/>
      <c r="BW225" s="195"/>
      <c r="BX225" s="195"/>
      <c r="BY225" s="195"/>
      <c r="BZ225" s="195"/>
      <c r="CA225" s="195"/>
      <c r="CB225" s="195"/>
      <c r="CC225" s="195"/>
      <c r="CD225" s="195"/>
      <c r="CE225" s="195"/>
      <c r="CF225" s="195"/>
      <c r="CG225" s="195"/>
      <c r="CH225" s="195"/>
      <c r="CI225" s="195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</row>
    <row r="226" spans="1:105" s="115" customFormat="1" ht="15" customHeight="1">
      <c r="A226" s="192"/>
      <c r="B226" s="192"/>
      <c r="C226" s="192"/>
      <c r="D226" s="192"/>
      <c r="E226" s="192"/>
      <c r="F226" s="192"/>
      <c r="G226" s="192"/>
      <c r="H226" s="212"/>
      <c r="I226" s="213"/>
      <c r="J226" s="213"/>
      <c r="K226" s="213"/>
      <c r="L226" s="213"/>
      <c r="M226" s="213"/>
      <c r="N226" s="213"/>
      <c r="O226" s="213"/>
      <c r="P226" s="213"/>
      <c r="Q226" s="213"/>
      <c r="R226" s="213"/>
      <c r="S226" s="213"/>
      <c r="T226" s="213"/>
      <c r="U226" s="213"/>
      <c r="V226" s="213"/>
      <c r="W226" s="213"/>
      <c r="X226" s="213"/>
      <c r="Y226" s="213"/>
      <c r="Z226" s="213"/>
      <c r="AA226" s="213"/>
      <c r="AB226" s="213"/>
      <c r="AC226" s="213"/>
      <c r="AD226" s="213"/>
      <c r="AE226" s="213"/>
      <c r="AF226" s="213"/>
      <c r="AG226" s="213"/>
      <c r="AH226" s="213"/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3"/>
      <c r="AT226" s="213"/>
      <c r="AU226" s="213"/>
      <c r="AV226" s="213"/>
      <c r="AW226" s="213"/>
      <c r="AX226" s="213"/>
      <c r="AY226" s="213"/>
      <c r="AZ226" s="213"/>
      <c r="BA226" s="213"/>
      <c r="BB226" s="213"/>
      <c r="BC226" s="213"/>
      <c r="BD226" s="213"/>
      <c r="BE226" s="213"/>
      <c r="BF226" s="213"/>
      <c r="BG226" s="213"/>
      <c r="BH226" s="213"/>
      <c r="BI226" s="213"/>
      <c r="BJ226" s="213"/>
      <c r="BK226" s="213"/>
      <c r="BL226" s="213"/>
      <c r="BM226" s="213"/>
      <c r="BN226" s="213"/>
      <c r="BO226" s="213"/>
      <c r="BP226" s="213"/>
      <c r="BQ226" s="213"/>
      <c r="BR226" s="213"/>
      <c r="BS226" s="214"/>
      <c r="BT226" s="195"/>
      <c r="BU226" s="195"/>
      <c r="BV226" s="195"/>
      <c r="BW226" s="195"/>
      <c r="BX226" s="195"/>
      <c r="BY226" s="195"/>
      <c r="BZ226" s="195"/>
      <c r="CA226" s="195"/>
      <c r="CB226" s="195"/>
      <c r="CC226" s="195"/>
      <c r="CD226" s="195"/>
      <c r="CE226" s="195"/>
      <c r="CF226" s="195"/>
      <c r="CG226" s="195"/>
      <c r="CH226" s="195"/>
      <c r="CI226" s="195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</row>
    <row r="227" spans="1:105" s="115" customFormat="1" ht="15" customHeight="1">
      <c r="A227" s="192"/>
      <c r="B227" s="192"/>
      <c r="C227" s="192"/>
      <c r="D227" s="192"/>
      <c r="E227" s="192"/>
      <c r="F227" s="192"/>
      <c r="G227" s="192"/>
      <c r="H227" s="212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  <c r="AC227" s="213"/>
      <c r="AD227" s="213"/>
      <c r="AE227" s="213"/>
      <c r="AF227" s="213"/>
      <c r="AG227" s="213"/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13"/>
      <c r="AT227" s="213"/>
      <c r="AU227" s="213"/>
      <c r="AV227" s="213"/>
      <c r="AW227" s="213"/>
      <c r="AX227" s="213"/>
      <c r="AY227" s="213"/>
      <c r="AZ227" s="213"/>
      <c r="BA227" s="213"/>
      <c r="BB227" s="213"/>
      <c r="BC227" s="213"/>
      <c r="BD227" s="213"/>
      <c r="BE227" s="213"/>
      <c r="BF227" s="213"/>
      <c r="BG227" s="213"/>
      <c r="BH227" s="213"/>
      <c r="BI227" s="213"/>
      <c r="BJ227" s="213"/>
      <c r="BK227" s="213"/>
      <c r="BL227" s="213"/>
      <c r="BM227" s="213"/>
      <c r="BN227" s="213"/>
      <c r="BO227" s="213"/>
      <c r="BP227" s="213"/>
      <c r="BQ227" s="213"/>
      <c r="BR227" s="213"/>
      <c r="BS227" s="214"/>
      <c r="BT227" s="195"/>
      <c r="BU227" s="195"/>
      <c r="BV227" s="195"/>
      <c r="BW227" s="195"/>
      <c r="BX227" s="195"/>
      <c r="BY227" s="195"/>
      <c r="BZ227" s="195"/>
      <c r="CA227" s="195"/>
      <c r="CB227" s="195"/>
      <c r="CC227" s="195"/>
      <c r="CD227" s="195"/>
      <c r="CE227" s="195"/>
      <c r="CF227" s="195"/>
      <c r="CG227" s="195"/>
      <c r="CH227" s="195"/>
      <c r="CI227" s="195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</row>
    <row r="228" spans="1:105" s="115" customFormat="1" ht="27.75" customHeight="1">
      <c r="A228" s="192" t="s">
        <v>142</v>
      </c>
      <c r="B228" s="192"/>
      <c r="C228" s="192"/>
      <c r="D228" s="192"/>
      <c r="E228" s="192"/>
      <c r="F228" s="192"/>
      <c r="G228" s="192"/>
      <c r="H228" s="212" t="s">
        <v>462</v>
      </c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3"/>
      <c r="Y228" s="213"/>
      <c r="Z228" s="213"/>
      <c r="AA228" s="213"/>
      <c r="AB228" s="213"/>
      <c r="AC228" s="213"/>
      <c r="AD228" s="213"/>
      <c r="AE228" s="213"/>
      <c r="AF228" s="213"/>
      <c r="AG228" s="213"/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13"/>
      <c r="AT228" s="213"/>
      <c r="AU228" s="213"/>
      <c r="AV228" s="213"/>
      <c r="AW228" s="213"/>
      <c r="AX228" s="213"/>
      <c r="AY228" s="213"/>
      <c r="AZ228" s="213"/>
      <c r="BA228" s="213"/>
      <c r="BB228" s="213"/>
      <c r="BC228" s="213"/>
      <c r="BD228" s="213"/>
      <c r="BE228" s="213"/>
      <c r="BF228" s="213"/>
      <c r="BG228" s="213"/>
      <c r="BH228" s="213"/>
      <c r="BI228" s="213"/>
      <c r="BJ228" s="213"/>
      <c r="BK228" s="213"/>
      <c r="BL228" s="213"/>
      <c r="BM228" s="213"/>
      <c r="BN228" s="213"/>
      <c r="BO228" s="213"/>
      <c r="BP228" s="213"/>
      <c r="BQ228" s="213"/>
      <c r="BR228" s="213"/>
      <c r="BS228" s="214"/>
      <c r="BT228" s="195">
        <f>SUM(BT229:CI231)</f>
        <v>0</v>
      </c>
      <c r="BU228" s="195"/>
      <c r="BV228" s="195"/>
      <c r="BW228" s="195"/>
      <c r="BX228" s="195"/>
      <c r="BY228" s="195"/>
      <c r="BZ228" s="195"/>
      <c r="CA228" s="195"/>
      <c r="CB228" s="195"/>
      <c r="CC228" s="195"/>
      <c r="CD228" s="195"/>
      <c r="CE228" s="195"/>
      <c r="CF228" s="195"/>
      <c r="CG228" s="195"/>
      <c r="CH228" s="195"/>
      <c r="CI228" s="195"/>
      <c r="CJ228" s="197">
        <f>SUM(CJ229:DA231)</f>
        <v>0</v>
      </c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</row>
    <row r="229" spans="1:105" s="127" customFormat="1" ht="15" customHeight="1">
      <c r="A229" s="192"/>
      <c r="B229" s="192"/>
      <c r="C229" s="192"/>
      <c r="D229" s="192"/>
      <c r="E229" s="192"/>
      <c r="F229" s="192"/>
      <c r="G229" s="192"/>
      <c r="H229" s="212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  <c r="AC229" s="213"/>
      <c r="AD229" s="213"/>
      <c r="AE229" s="213"/>
      <c r="AF229" s="213"/>
      <c r="AG229" s="213"/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13"/>
      <c r="AT229" s="213"/>
      <c r="AU229" s="213"/>
      <c r="AV229" s="213"/>
      <c r="AW229" s="213"/>
      <c r="AX229" s="213"/>
      <c r="AY229" s="213"/>
      <c r="AZ229" s="213"/>
      <c r="BA229" s="213"/>
      <c r="BB229" s="213"/>
      <c r="BC229" s="213"/>
      <c r="BD229" s="213"/>
      <c r="BE229" s="213"/>
      <c r="BF229" s="213"/>
      <c r="BG229" s="213"/>
      <c r="BH229" s="213"/>
      <c r="BI229" s="213"/>
      <c r="BJ229" s="213"/>
      <c r="BK229" s="213"/>
      <c r="BL229" s="213"/>
      <c r="BM229" s="213"/>
      <c r="BN229" s="213"/>
      <c r="BO229" s="213"/>
      <c r="BP229" s="213"/>
      <c r="BQ229" s="213"/>
      <c r="BR229" s="213"/>
      <c r="BS229" s="214"/>
      <c r="BT229" s="195"/>
      <c r="BU229" s="195"/>
      <c r="BV229" s="195"/>
      <c r="BW229" s="195"/>
      <c r="BX229" s="195"/>
      <c r="BY229" s="195"/>
      <c r="BZ229" s="195"/>
      <c r="CA229" s="195"/>
      <c r="CB229" s="195"/>
      <c r="CC229" s="195"/>
      <c r="CD229" s="195"/>
      <c r="CE229" s="195"/>
      <c r="CF229" s="195"/>
      <c r="CG229" s="195"/>
      <c r="CH229" s="195"/>
      <c r="CI229" s="195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</row>
    <row r="230" spans="1:105" s="127" customFormat="1" ht="15" customHeight="1">
      <c r="A230" s="192"/>
      <c r="B230" s="192"/>
      <c r="C230" s="192"/>
      <c r="D230" s="192"/>
      <c r="E230" s="192"/>
      <c r="F230" s="192"/>
      <c r="G230" s="192"/>
      <c r="H230" s="212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13"/>
      <c r="T230" s="213"/>
      <c r="U230" s="213"/>
      <c r="V230" s="213"/>
      <c r="W230" s="213"/>
      <c r="X230" s="213"/>
      <c r="Y230" s="213"/>
      <c r="Z230" s="213"/>
      <c r="AA230" s="213"/>
      <c r="AB230" s="213"/>
      <c r="AC230" s="213"/>
      <c r="AD230" s="213"/>
      <c r="AE230" s="213"/>
      <c r="AF230" s="213"/>
      <c r="AG230" s="213"/>
      <c r="AH230" s="213"/>
      <c r="AI230" s="213"/>
      <c r="AJ230" s="213"/>
      <c r="AK230" s="213"/>
      <c r="AL230" s="213"/>
      <c r="AM230" s="213"/>
      <c r="AN230" s="213"/>
      <c r="AO230" s="213"/>
      <c r="AP230" s="213"/>
      <c r="AQ230" s="213"/>
      <c r="AR230" s="213"/>
      <c r="AS230" s="213"/>
      <c r="AT230" s="213"/>
      <c r="AU230" s="213"/>
      <c r="AV230" s="213"/>
      <c r="AW230" s="213"/>
      <c r="AX230" s="213"/>
      <c r="AY230" s="213"/>
      <c r="AZ230" s="213"/>
      <c r="BA230" s="213"/>
      <c r="BB230" s="213"/>
      <c r="BC230" s="213"/>
      <c r="BD230" s="213"/>
      <c r="BE230" s="213"/>
      <c r="BF230" s="213"/>
      <c r="BG230" s="213"/>
      <c r="BH230" s="213"/>
      <c r="BI230" s="213"/>
      <c r="BJ230" s="213"/>
      <c r="BK230" s="213"/>
      <c r="BL230" s="213"/>
      <c r="BM230" s="213"/>
      <c r="BN230" s="213"/>
      <c r="BO230" s="213"/>
      <c r="BP230" s="213"/>
      <c r="BQ230" s="213"/>
      <c r="BR230" s="213"/>
      <c r="BS230" s="214"/>
      <c r="BT230" s="195"/>
      <c r="BU230" s="195"/>
      <c r="BV230" s="195"/>
      <c r="BW230" s="195"/>
      <c r="BX230" s="195"/>
      <c r="BY230" s="195"/>
      <c r="BZ230" s="195"/>
      <c r="CA230" s="195"/>
      <c r="CB230" s="195"/>
      <c r="CC230" s="195"/>
      <c r="CD230" s="195"/>
      <c r="CE230" s="195"/>
      <c r="CF230" s="195"/>
      <c r="CG230" s="195"/>
      <c r="CH230" s="195"/>
      <c r="CI230" s="195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</row>
    <row r="231" spans="1:105" s="127" customFormat="1" ht="15" customHeight="1">
      <c r="A231" s="192"/>
      <c r="B231" s="192"/>
      <c r="C231" s="192"/>
      <c r="D231" s="192"/>
      <c r="E231" s="192"/>
      <c r="F231" s="192"/>
      <c r="G231" s="192"/>
      <c r="H231" s="212"/>
      <c r="I231" s="213"/>
      <c r="J231" s="213"/>
      <c r="K231" s="213"/>
      <c r="L231" s="213"/>
      <c r="M231" s="213"/>
      <c r="N231" s="213"/>
      <c r="O231" s="213"/>
      <c r="P231" s="213"/>
      <c r="Q231" s="213"/>
      <c r="R231" s="213"/>
      <c r="S231" s="213"/>
      <c r="T231" s="213"/>
      <c r="U231" s="213"/>
      <c r="V231" s="213"/>
      <c r="W231" s="213"/>
      <c r="X231" s="213"/>
      <c r="Y231" s="213"/>
      <c r="Z231" s="213"/>
      <c r="AA231" s="213"/>
      <c r="AB231" s="213"/>
      <c r="AC231" s="213"/>
      <c r="AD231" s="213"/>
      <c r="AE231" s="213"/>
      <c r="AF231" s="213"/>
      <c r="AG231" s="213"/>
      <c r="AH231" s="213"/>
      <c r="AI231" s="213"/>
      <c r="AJ231" s="213"/>
      <c r="AK231" s="213"/>
      <c r="AL231" s="213"/>
      <c r="AM231" s="213"/>
      <c r="AN231" s="213"/>
      <c r="AO231" s="213"/>
      <c r="AP231" s="213"/>
      <c r="AQ231" s="213"/>
      <c r="AR231" s="213"/>
      <c r="AS231" s="213"/>
      <c r="AT231" s="213"/>
      <c r="AU231" s="213"/>
      <c r="AV231" s="213"/>
      <c r="AW231" s="213"/>
      <c r="AX231" s="213"/>
      <c r="AY231" s="213"/>
      <c r="AZ231" s="213"/>
      <c r="BA231" s="213"/>
      <c r="BB231" s="213"/>
      <c r="BC231" s="213"/>
      <c r="BD231" s="213"/>
      <c r="BE231" s="213"/>
      <c r="BF231" s="213"/>
      <c r="BG231" s="213"/>
      <c r="BH231" s="213"/>
      <c r="BI231" s="213"/>
      <c r="BJ231" s="213"/>
      <c r="BK231" s="213"/>
      <c r="BL231" s="213"/>
      <c r="BM231" s="213"/>
      <c r="BN231" s="213"/>
      <c r="BO231" s="213"/>
      <c r="BP231" s="213"/>
      <c r="BQ231" s="213"/>
      <c r="BR231" s="213"/>
      <c r="BS231" s="214"/>
      <c r="BT231" s="195"/>
      <c r="BU231" s="195"/>
      <c r="BV231" s="195"/>
      <c r="BW231" s="195"/>
      <c r="BX231" s="195"/>
      <c r="BY231" s="195"/>
      <c r="BZ231" s="195"/>
      <c r="CA231" s="195"/>
      <c r="CB231" s="195"/>
      <c r="CC231" s="195"/>
      <c r="CD231" s="195"/>
      <c r="CE231" s="195"/>
      <c r="CF231" s="195"/>
      <c r="CG231" s="195"/>
      <c r="CH231" s="195"/>
      <c r="CI231" s="195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</row>
    <row r="232" spans="1:105" s="115" customFormat="1" ht="24.75" customHeight="1">
      <c r="A232" s="192" t="s">
        <v>117</v>
      </c>
      <c r="B232" s="192"/>
      <c r="C232" s="192"/>
      <c r="D232" s="192"/>
      <c r="E232" s="192"/>
      <c r="F232" s="192"/>
      <c r="G232" s="192"/>
      <c r="H232" s="212" t="s">
        <v>466</v>
      </c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3"/>
      <c r="AG232" s="213"/>
      <c r="AH232" s="213"/>
      <c r="AI232" s="213"/>
      <c r="AJ232" s="213"/>
      <c r="AK232" s="213"/>
      <c r="AL232" s="213"/>
      <c r="AM232" s="213"/>
      <c r="AN232" s="213"/>
      <c r="AO232" s="213"/>
      <c r="AP232" s="213"/>
      <c r="AQ232" s="213"/>
      <c r="AR232" s="213"/>
      <c r="AS232" s="213"/>
      <c r="AT232" s="213"/>
      <c r="AU232" s="213"/>
      <c r="AV232" s="213"/>
      <c r="AW232" s="213"/>
      <c r="AX232" s="213"/>
      <c r="AY232" s="213"/>
      <c r="AZ232" s="213"/>
      <c r="BA232" s="213"/>
      <c r="BB232" s="213"/>
      <c r="BC232" s="213"/>
      <c r="BD232" s="213"/>
      <c r="BE232" s="213"/>
      <c r="BF232" s="213"/>
      <c r="BG232" s="213"/>
      <c r="BH232" s="213"/>
      <c r="BI232" s="213"/>
      <c r="BJ232" s="213"/>
      <c r="BK232" s="213"/>
      <c r="BL232" s="213"/>
      <c r="BM232" s="213"/>
      <c r="BN232" s="213"/>
      <c r="BO232" s="213"/>
      <c r="BP232" s="213"/>
      <c r="BQ232" s="213"/>
      <c r="BR232" s="213"/>
      <c r="BS232" s="214"/>
      <c r="BT232" s="195">
        <f>SUM(BT233:CI235)</f>
        <v>0</v>
      </c>
      <c r="BU232" s="195"/>
      <c r="BV232" s="195"/>
      <c r="BW232" s="195"/>
      <c r="BX232" s="195"/>
      <c r="BY232" s="195"/>
      <c r="BZ232" s="195"/>
      <c r="CA232" s="195"/>
      <c r="CB232" s="195"/>
      <c r="CC232" s="195"/>
      <c r="CD232" s="195"/>
      <c r="CE232" s="195"/>
      <c r="CF232" s="195"/>
      <c r="CG232" s="195"/>
      <c r="CH232" s="195"/>
      <c r="CI232" s="195"/>
      <c r="CJ232" s="197">
        <f>SUM(CJ233:DA235)</f>
        <v>0</v>
      </c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</row>
    <row r="233" spans="1:105" s="115" customFormat="1" ht="15" customHeight="1">
      <c r="A233" s="192"/>
      <c r="B233" s="192"/>
      <c r="C233" s="192"/>
      <c r="D233" s="192"/>
      <c r="E233" s="192"/>
      <c r="F233" s="192"/>
      <c r="G233" s="192"/>
      <c r="H233" s="212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13"/>
      <c r="AC233" s="213"/>
      <c r="AD233" s="213"/>
      <c r="AE233" s="213"/>
      <c r="AF233" s="213"/>
      <c r="AG233" s="213"/>
      <c r="AH233" s="213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  <c r="BI233" s="213"/>
      <c r="BJ233" s="213"/>
      <c r="BK233" s="213"/>
      <c r="BL233" s="213"/>
      <c r="BM233" s="213"/>
      <c r="BN233" s="213"/>
      <c r="BO233" s="213"/>
      <c r="BP233" s="213"/>
      <c r="BQ233" s="213"/>
      <c r="BR233" s="213"/>
      <c r="BS233" s="214"/>
      <c r="BT233" s="195"/>
      <c r="BU233" s="195"/>
      <c r="BV233" s="195"/>
      <c r="BW233" s="195"/>
      <c r="BX233" s="195"/>
      <c r="BY233" s="195"/>
      <c r="BZ233" s="195"/>
      <c r="CA233" s="195"/>
      <c r="CB233" s="195"/>
      <c r="CC233" s="195"/>
      <c r="CD233" s="195"/>
      <c r="CE233" s="195"/>
      <c r="CF233" s="195"/>
      <c r="CG233" s="195"/>
      <c r="CH233" s="195"/>
      <c r="CI233" s="195"/>
      <c r="CJ233" s="197"/>
      <c r="CK233" s="197"/>
      <c r="CL233" s="197"/>
      <c r="CM233" s="197"/>
      <c r="CN233" s="197"/>
      <c r="CO233" s="197"/>
      <c r="CP233" s="197"/>
      <c r="CQ233" s="197"/>
      <c r="CR233" s="197"/>
      <c r="CS233" s="197"/>
      <c r="CT233" s="197"/>
      <c r="CU233" s="197"/>
      <c r="CV233" s="197"/>
      <c r="CW233" s="197"/>
      <c r="CX233" s="197"/>
      <c r="CY233" s="197"/>
      <c r="CZ233" s="197"/>
      <c r="DA233" s="197"/>
    </row>
    <row r="234" spans="1:105" s="115" customFormat="1" ht="15" customHeight="1">
      <c r="A234" s="192"/>
      <c r="B234" s="192"/>
      <c r="C234" s="192"/>
      <c r="D234" s="192"/>
      <c r="E234" s="192"/>
      <c r="F234" s="192"/>
      <c r="G234" s="192"/>
      <c r="H234" s="212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  <c r="AC234" s="213"/>
      <c r="AD234" s="213"/>
      <c r="AE234" s="213"/>
      <c r="AF234" s="213"/>
      <c r="AG234" s="213"/>
      <c r="AH234" s="213"/>
      <c r="AI234" s="213"/>
      <c r="AJ234" s="213"/>
      <c r="AK234" s="213"/>
      <c r="AL234" s="213"/>
      <c r="AM234" s="213"/>
      <c r="AN234" s="213"/>
      <c r="AO234" s="213"/>
      <c r="AP234" s="213"/>
      <c r="AQ234" s="213"/>
      <c r="AR234" s="213"/>
      <c r="AS234" s="213"/>
      <c r="AT234" s="213"/>
      <c r="AU234" s="213"/>
      <c r="AV234" s="213"/>
      <c r="AW234" s="213"/>
      <c r="AX234" s="213"/>
      <c r="AY234" s="213"/>
      <c r="AZ234" s="213"/>
      <c r="BA234" s="213"/>
      <c r="BB234" s="213"/>
      <c r="BC234" s="213"/>
      <c r="BD234" s="213"/>
      <c r="BE234" s="213"/>
      <c r="BF234" s="213"/>
      <c r="BG234" s="213"/>
      <c r="BH234" s="213"/>
      <c r="BI234" s="213"/>
      <c r="BJ234" s="213"/>
      <c r="BK234" s="213"/>
      <c r="BL234" s="213"/>
      <c r="BM234" s="213"/>
      <c r="BN234" s="213"/>
      <c r="BO234" s="213"/>
      <c r="BP234" s="213"/>
      <c r="BQ234" s="213"/>
      <c r="BR234" s="213"/>
      <c r="BS234" s="214"/>
      <c r="BT234" s="195"/>
      <c r="BU234" s="195"/>
      <c r="BV234" s="195"/>
      <c r="BW234" s="195"/>
      <c r="BX234" s="195"/>
      <c r="BY234" s="195"/>
      <c r="BZ234" s="195"/>
      <c r="CA234" s="195"/>
      <c r="CB234" s="195"/>
      <c r="CC234" s="195"/>
      <c r="CD234" s="195"/>
      <c r="CE234" s="195"/>
      <c r="CF234" s="195"/>
      <c r="CG234" s="195"/>
      <c r="CH234" s="195"/>
      <c r="CI234" s="195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</row>
    <row r="235" spans="1:105" s="115" customFormat="1" ht="15" customHeight="1">
      <c r="A235" s="192"/>
      <c r="B235" s="192"/>
      <c r="C235" s="192"/>
      <c r="D235" s="192"/>
      <c r="E235" s="192"/>
      <c r="F235" s="192"/>
      <c r="G235" s="192"/>
      <c r="H235" s="212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13"/>
      <c r="AC235" s="213"/>
      <c r="AD235" s="213"/>
      <c r="AE235" s="213"/>
      <c r="AF235" s="213"/>
      <c r="AG235" s="213"/>
      <c r="AH235" s="213"/>
      <c r="AI235" s="213"/>
      <c r="AJ235" s="213"/>
      <c r="AK235" s="213"/>
      <c r="AL235" s="213"/>
      <c r="AM235" s="213"/>
      <c r="AN235" s="213"/>
      <c r="AO235" s="213"/>
      <c r="AP235" s="213"/>
      <c r="AQ235" s="213"/>
      <c r="AR235" s="213"/>
      <c r="AS235" s="213"/>
      <c r="AT235" s="213"/>
      <c r="AU235" s="213"/>
      <c r="AV235" s="213"/>
      <c r="AW235" s="213"/>
      <c r="AX235" s="213"/>
      <c r="AY235" s="213"/>
      <c r="AZ235" s="213"/>
      <c r="BA235" s="213"/>
      <c r="BB235" s="213"/>
      <c r="BC235" s="213"/>
      <c r="BD235" s="213"/>
      <c r="BE235" s="213"/>
      <c r="BF235" s="213"/>
      <c r="BG235" s="213"/>
      <c r="BH235" s="213"/>
      <c r="BI235" s="213"/>
      <c r="BJ235" s="213"/>
      <c r="BK235" s="213"/>
      <c r="BL235" s="213"/>
      <c r="BM235" s="213"/>
      <c r="BN235" s="213"/>
      <c r="BO235" s="213"/>
      <c r="BP235" s="213"/>
      <c r="BQ235" s="213"/>
      <c r="BR235" s="213"/>
      <c r="BS235" s="214"/>
      <c r="BT235" s="195"/>
      <c r="BU235" s="195"/>
      <c r="BV235" s="195"/>
      <c r="BW235" s="195"/>
      <c r="BX235" s="195"/>
      <c r="BY235" s="195"/>
      <c r="BZ235" s="195"/>
      <c r="CA235" s="195"/>
      <c r="CB235" s="195"/>
      <c r="CC235" s="195"/>
      <c r="CD235" s="195"/>
      <c r="CE235" s="195"/>
      <c r="CF235" s="195"/>
      <c r="CG235" s="195"/>
      <c r="CH235" s="195"/>
      <c r="CI235" s="195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</row>
    <row r="236" spans="1:105" s="115" customFormat="1" ht="24.75" customHeight="1">
      <c r="A236" s="192" t="s">
        <v>467</v>
      </c>
      <c r="B236" s="192"/>
      <c r="C236" s="192"/>
      <c r="D236" s="192"/>
      <c r="E236" s="192"/>
      <c r="F236" s="192"/>
      <c r="G236" s="192"/>
      <c r="H236" s="212" t="s">
        <v>468</v>
      </c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/>
      <c r="AF236" s="213"/>
      <c r="AG236" s="213"/>
      <c r="AH236" s="213"/>
      <c r="AI236" s="213"/>
      <c r="AJ236" s="213"/>
      <c r="AK236" s="213"/>
      <c r="AL236" s="213"/>
      <c r="AM236" s="213"/>
      <c r="AN236" s="213"/>
      <c r="AO236" s="213"/>
      <c r="AP236" s="213"/>
      <c r="AQ236" s="213"/>
      <c r="AR236" s="213"/>
      <c r="AS236" s="213"/>
      <c r="AT236" s="213"/>
      <c r="AU236" s="213"/>
      <c r="AV236" s="213"/>
      <c r="AW236" s="213"/>
      <c r="AX236" s="213"/>
      <c r="AY236" s="213"/>
      <c r="AZ236" s="213"/>
      <c r="BA236" s="213"/>
      <c r="BB236" s="213"/>
      <c r="BC236" s="213"/>
      <c r="BD236" s="213"/>
      <c r="BE236" s="213"/>
      <c r="BF236" s="213"/>
      <c r="BG236" s="213"/>
      <c r="BH236" s="213"/>
      <c r="BI236" s="213"/>
      <c r="BJ236" s="213"/>
      <c r="BK236" s="213"/>
      <c r="BL236" s="213"/>
      <c r="BM236" s="213"/>
      <c r="BN236" s="213"/>
      <c r="BO236" s="213"/>
      <c r="BP236" s="213"/>
      <c r="BQ236" s="213"/>
      <c r="BR236" s="213"/>
      <c r="BS236" s="214"/>
      <c r="BT236" s="195">
        <f>SUM(BT237:CI239)</f>
        <v>0</v>
      </c>
      <c r="BU236" s="195"/>
      <c r="BV236" s="195"/>
      <c r="BW236" s="195"/>
      <c r="BX236" s="195"/>
      <c r="BY236" s="195"/>
      <c r="BZ236" s="195"/>
      <c r="CA236" s="195"/>
      <c r="CB236" s="195"/>
      <c r="CC236" s="195"/>
      <c r="CD236" s="195"/>
      <c r="CE236" s="195"/>
      <c r="CF236" s="195"/>
      <c r="CG236" s="195"/>
      <c r="CH236" s="195"/>
      <c r="CI236" s="195"/>
      <c r="CJ236" s="197">
        <f>SUM(CJ237:DA239)</f>
        <v>0</v>
      </c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</row>
    <row r="237" spans="1:105" s="115" customFormat="1" ht="15" customHeight="1">
      <c r="A237" s="192"/>
      <c r="B237" s="192"/>
      <c r="C237" s="192"/>
      <c r="D237" s="192"/>
      <c r="E237" s="192"/>
      <c r="F237" s="192"/>
      <c r="G237" s="192"/>
      <c r="H237" s="212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Z237" s="213"/>
      <c r="AA237" s="213"/>
      <c r="AB237" s="213"/>
      <c r="AC237" s="213"/>
      <c r="AD237" s="213"/>
      <c r="AE237" s="213"/>
      <c r="AF237" s="213"/>
      <c r="AG237" s="213"/>
      <c r="AH237" s="213"/>
      <c r="AI237" s="213"/>
      <c r="AJ237" s="213"/>
      <c r="AK237" s="213"/>
      <c r="AL237" s="213"/>
      <c r="AM237" s="213"/>
      <c r="AN237" s="213"/>
      <c r="AO237" s="213"/>
      <c r="AP237" s="213"/>
      <c r="AQ237" s="213"/>
      <c r="AR237" s="213"/>
      <c r="AS237" s="213"/>
      <c r="AT237" s="213"/>
      <c r="AU237" s="213"/>
      <c r="AV237" s="213"/>
      <c r="AW237" s="213"/>
      <c r="AX237" s="213"/>
      <c r="AY237" s="213"/>
      <c r="AZ237" s="213"/>
      <c r="BA237" s="213"/>
      <c r="BB237" s="213"/>
      <c r="BC237" s="213"/>
      <c r="BD237" s="213"/>
      <c r="BE237" s="213"/>
      <c r="BF237" s="213"/>
      <c r="BG237" s="213"/>
      <c r="BH237" s="213"/>
      <c r="BI237" s="213"/>
      <c r="BJ237" s="213"/>
      <c r="BK237" s="213"/>
      <c r="BL237" s="213"/>
      <c r="BM237" s="213"/>
      <c r="BN237" s="213"/>
      <c r="BO237" s="213"/>
      <c r="BP237" s="213"/>
      <c r="BQ237" s="213"/>
      <c r="BR237" s="213"/>
      <c r="BS237" s="214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  <c r="CH237" s="195"/>
      <c r="CI237" s="195"/>
      <c r="CJ237" s="197"/>
      <c r="CK237" s="197"/>
      <c r="CL237" s="197"/>
      <c r="CM237" s="197"/>
      <c r="CN237" s="197"/>
      <c r="CO237" s="197"/>
      <c r="CP237" s="197"/>
      <c r="CQ237" s="197"/>
      <c r="CR237" s="197"/>
      <c r="CS237" s="197"/>
      <c r="CT237" s="197"/>
      <c r="CU237" s="197"/>
      <c r="CV237" s="197"/>
      <c r="CW237" s="197"/>
      <c r="CX237" s="197"/>
      <c r="CY237" s="197"/>
      <c r="CZ237" s="197"/>
      <c r="DA237" s="197"/>
    </row>
    <row r="238" spans="1:105" s="115" customFormat="1" ht="15" customHeight="1">
      <c r="A238" s="192"/>
      <c r="B238" s="192"/>
      <c r="C238" s="192"/>
      <c r="D238" s="192"/>
      <c r="E238" s="192"/>
      <c r="F238" s="192"/>
      <c r="G238" s="192"/>
      <c r="H238" s="212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3"/>
      <c r="AC238" s="213"/>
      <c r="AD238" s="213"/>
      <c r="AE238" s="213"/>
      <c r="AF238" s="213"/>
      <c r="AG238" s="213"/>
      <c r="AH238" s="213"/>
      <c r="AI238" s="213"/>
      <c r="AJ238" s="213"/>
      <c r="AK238" s="213"/>
      <c r="AL238" s="213"/>
      <c r="AM238" s="213"/>
      <c r="AN238" s="213"/>
      <c r="AO238" s="213"/>
      <c r="AP238" s="213"/>
      <c r="AQ238" s="213"/>
      <c r="AR238" s="213"/>
      <c r="AS238" s="213"/>
      <c r="AT238" s="213"/>
      <c r="AU238" s="213"/>
      <c r="AV238" s="213"/>
      <c r="AW238" s="213"/>
      <c r="AX238" s="213"/>
      <c r="AY238" s="213"/>
      <c r="AZ238" s="213"/>
      <c r="BA238" s="213"/>
      <c r="BB238" s="213"/>
      <c r="BC238" s="213"/>
      <c r="BD238" s="213"/>
      <c r="BE238" s="213"/>
      <c r="BF238" s="213"/>
      <c r="BG238" s="213"/>
      <c r="BH238" s="213"/>
      <c r="BI238" s="213"/>
      <c r="BJ238" s="213"/>
      <c r="BK238" s="213"/>
      <c r="BL238" s="213"/>
      <c r="BM238" s="213"/>
      <c r="BN238" s="213"/>
      <c r="BO238" s="213"/>
      <c r="BP238" s="213"/>
      <c r="BQ238" s="213"/>
      <c r="BR238" s="213"/>
      <c r="BS238" s="214"/>
      <c r="BT238" s="195"/>
      <c r="BU238" s="195"/>
      <c r="BV238" s="195"/>
      <c r="BW238" s="195"/>
      <c r="BX238" s="195"/>
      <c r="BY238" s="195"/>
      <c r="BZ238" s="195"/>
      <c r="CA238" s="195"/>
      <c r="CB238" s="195"/>
      <c r="CC238" s="195"/>
      <c r="CD238" s="195"/>
      <c r="CE238" s="195"/>
      <c r="CF238" s="195"/>
      <c r="CG238" s="195"/>
      <c r="CH238" s="195"/>
      <c r="CI238" s="195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</row>
    <row r="239" spans="1:105" s="115" customFormat="1" ht="15" customHeight="1">
      <c r="A239" s="192"/>
      <c r="B239" s="192"/>
      <c r="C239" s="192"/>
      <c r="D239" s="192"/>
      <c r="E239" s="192"/>
      <c r="F239" s="192"/>
      <c r="G239" s="192"/>
      <c r="H239" s="212"/>
      <c r="I239" s="213"/>
      <c r="J239" s="213"/>
      <c r="K239" s="213"/>
      <c r="L239" s="213"/>
      <c r="M239" s="213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13"/>
      <c r="AC239" s="213"/>
      <c r="AD239" s="213"/>
      <c r="AE239" s="213"/>
      <c r="AF239" s="213"/>
      <c r="AG239" s="213"/>
      <c r="AH239" s="213"/>
      <c r="AI239" s="213"/>
      <c r="AJ239" s="213"/>
      <c r="AK239" s="213"/>
      <c r="AL239" s="213"/>
      <c r="AM239" s="213"/>
      <c r="AN239" s="213"/>
      <c r="AO239" s="213"/>
      <c r="AP239" s="213"/>
      <c r="AQ239" s="213"/>
      <c r="AR239" s="213"/>
      <c r="AS239" s="213"/>
      <c r="AT239" s="213"/>
      <c r="AU239" s="213"/>
      <c r="AV239" s="213"/>
      <c r="AW239" s="213"/>
      <c r="AX239" s="213"/>
      <c r="AY239" s="213"/>
      <c r="AZ239" s="213"/>
      <c r="BA239" s="213"/>
      <c r="BB239" s="213"/>
      <c r="BC239" s="213"/>
      <c r="BD239" s="213"/>
      <c r="BE239" s="213"/>
      <c r="BF239" s="213"/>
      <c r="BG239" s="213"/>
      <c r="BH239" s="213"/>
      <c r="BI239" s="213"/>
      <c r="BJ239" s="213"/>
      <c r="BK239" s="213"/>
      <c r="BL239" s="213"/>
      <c r="BM239" s="213"/>
      <c r="BN239" s="213"/>
      <c r="BO239" s="213"/>
      <c r="BP239" s="213"/>
      <c r="BQ239" s="213"/>
      <c r="BR239" s="213"/>
      <c r="BS239" s="214"/>
      <c r="BT239" s="195"/>
      <c r="BU239" s="195"/>
      <c r="BV239" s="195"/>
      <c r="BW239" s="195"/>
      <c r="BX239" s="195"/>
      <c r="BY239" s="195"/>
      <c r="BZ239" s="195"/>
      <c r="CA239" s="195"/>
      <c r="CB239" s="195"/>
      <c r="CC239" s="195"/>
      <c r="CD239" s="195"/>
      <c r="CE239" s="195"/>
      <c r="CF239" s="195"/>
      <c r="CG239" s="195"/>
      <c r="CH239" s="195"/>
      <c r="CI239" s="195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</row>
    <row r="240" spans="1:105" s="109" customFormat="1" ht="15" customHeight="1">
      <c r="A240" s="192"/>
      <c r="B240" s="192"/>
      <c r="C240" s="192"/>
      <c r="D240" s="192"/>
      <c r="E240" s="192"/>
      <c r="F240" s="192"/>
      <c r="G240" s="192"/>
      <c r="H240" s="206" t="s">
        <v>336</v>
      </c>
      <c r="I240" s="207"/>
      <c r="J240" s="207"/>
      <c r="K240" s="207"/>
      <c r="L240" s="207"/>
      <c r="M240" s="207"/>
      <c r="N240" s="207"/>
      <c r="O240" s="207"/>
      <c r="P240" s="207"/>
      <c r="Q240" s="207"/>
      <c r="R240" s="207"/>
      <c r="S240" s="207"/>
      <c r="T240" s="207"/>
      <c r="U240" s="207"/>
      <c r="V240" s="207"/>
      <c r="W240" s="207"/>
      <c r="X240" s="207"/>
      <c r="Y240" s="207"/>
      <c r="Z240" s="207"/>
      <c r="AA240" s="207"/>
      <c r="AB240" s="207"/>
      <c r="AC240" s="207"/>
      <c r="AD240" s="207"/>
      <c r="AE240" s="207"/>
      <c r="AF240" s="207"/>
      <c r="AG240" s="207"/>
      <c r="AH240" s="207"/>
      <c r="AI240" s="207"/>
      <c r="AJ240" s="207"/>
      <c r="AK240" s="207"/>
      <c r="AL240" s="207"/>
      <c r="AM240" s="207"/>
      <c r="AN240" s="207"/>
      <c r="AO240" s="207"/>
      <c r="AP240" s="207"/>
      <c r="AQ240" s="207"/>
      <c r="AR240" s="207"/>
      <c r="AS240" s="207"/>
      <c r="AT240" s="207"/>
      <c r="AU240" s="207"/>
      <c r="AV240" s="207"/>
      <c r="AW240" s="207"/>
      <c r="AX240" s="207"/>
      <c r="AY240" s="207"/>
      <c r="AZ240" s="207"/>
      <c r="BA240" s="207"/>
      <c r="BB240" s="207"/>
      <c r="BC240" s="207"/>
      <c r="BD240" s="207"/>
      <c r="BE240" s="207"/>
      <c r="BF240" s="207"/>
      <c r="BG240" s="207"/>
      <c r="BH240" s="207"/>
      <c r="BI240" s="207"/>
      <c r="BJ240" s="207"/>
      <c r="BK240" s="207"/>
      <c r="BL240" s="207"/>
      <c r="BM240" s="207"/>
      <c r="BN240" s="207"/>
      <c r="BO240" s="207"/>
      <c r="BP240" s="207"/>
      <c r="BQ240" s="207"/>
      <c r="BR240" s="207"/>
      <c r="BS240" s="208"/>
      <c r="BT240" s="195" t="s">
        <v>293</v>
      </c>
      <c r="BU240" s="195"/>
      <c r="BV240" s="195"/>
      <c r="BW240" s="195"/>
      <c r="BX240" s="195"/>
      <c r="BY240" s="195"/>
      <c r="BZ240" s="195"/>
      <c r="CA240" s="195"/>
      <c r="CB240" s="195"/>
      <c r="CC240" s="195"/>
      <c r="CD240" s="195"/>
      <c r="CE240" s="195"/>
      <c r="CF240" s="195"/>
      <c r="CG240" s="195"/>
      <c r="CH240" s="195"/>
      <c r="CI240" s="195"/>
      <c r="CJ240" s="197">
        <f>CJ223+CJ224+CJ228+CJ232+CJ236</f>
        <v>0</v>
      </c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</row>
    <row r="241" spans="1:105" s="109" customFormat="1" ht="12" customHeight="1"/>
    <row r="242" spans="1:105" s="110" customFormat="1" ht="15" customHeight="1">
      <c r="A242" s="205" t="s">
        <v>439</v>
      </c>
      <c r="B242" s="205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5"/>
      <c r="AT242" s="205"/>
      <c r="AU242" s="205"/>
      <c r="AV242" s="205"/>
      <c r="AW242" s="205"/>
      <c r="AX242" s="205"/>
      <c r="AY242" s="205"/>
      <c r="AZ242" s="205"/>
      <c r="BA242" s="205"/>
      <c r="BB242" s="205"/>
      <c r="BC242" s="205"/>
      <c r="BD242" s="205"/>
      <c r="BE242" s="205"/>
      <c r="BF242" s="205"/>
      <c r="BG242" s="205"/>
      <c r="BH242" s="205"/>
      <c r="BI242" s="205"/>
      <c r="BJ242" s="205"/>
      <c r="BK242" s="205"/>
      <c r="BL242" s="205"/>
      <c r="BM242" s="205"/>
      <c r="BN242" s="205"/>
      <c r="BO242" s="205"/>
      <c r="BP242" s="205"/>
      <c r="BQ242" s="205"/>
      <c r="BR242" s="205"/>
      <c r="BS242" s="205"/>
      <c r="BT242" s="205"/>
      <c r="BU242" s="205"/>
      <c r="BV242" s="205"/>
      <c r="BW242" s="205"/>
      <c r="BX242" s="205"/>
      <c r="BY242" s="205"/>
      <c r="BZ242" s="205"/>
      <c r="CA242" s="205"/>
      <c r="CB242" s="205"/>
      <c r="CC242" s="205"/>
      <c r="CD242" s="205"/>
      <c r="CE242" s="205"/>
      <c r="CF242" s="205"/>
      <c r="CG242" s="205"/>
      <c r="CH242" s="205"/>
      <c r="CI242" s="205"/>
      <c r="CJ242" s="205"/>
      <c r="CK242" s="205"/>
      <c r="CL242" s="205"/>
      <c r="CM242" s="205"/>
      <c r="CN242" s="205"/>
      <c r="CO242" s="205"/>
      <c r="CP242" s="205"/>
      <c r="CQ242" s="205"/>
      <c r="CR242" s="205"/>
      <c r="CS242" s="205"/>
      <c r="CT242" s="205"/>
      <c r="CU242" s="205"/>
      <c r="CV242" s="205"/>
      <c r="CW242" s="205"/>
      <c r="CX242" s="205"/>
      <c r="CY242" s="205"/>
      <c r="CZ242" s="205"/>
      <c r="DA242" s="205"/>
    </row>
    <row r="243" spans="1:105" s="109" customFormat="1" ht="10.5" customHeight="1"/>
    <row r="244" spans="1:105" s="113" customFormat="1" ht="30" customHeight="1">
      <c r="A244" s="201" t="s">
        <v>329</v>
      </c>
      <c r="B244" s="202"/>
      <c r="C244" s="202"/>
      <c r="D244" s="202"/>
      <c r="E244" s="202"/>
      <c r="F244" s="202"/>
      <c r="G244" s="203"/>
      <c r="H244" s="201" t="s">
        <v>463</v>
      </c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  <c r="AA244" s="202"/>
      <c r="AB244" s="202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2"/>
      <c r="AT244" s="202"/>
      <c r="AU244" s="202"/>
      <c r="AV244" s="202"/>
      <c r="AW244" s="202"/>
      <c r="AX244" s="202"/>
      <c r="AY244" s="202"/>
      <c r="AZ244" s="202"/>
      <c r="BA244" s="202"/>
      <c r="BB244" s="202"/>
      <c r="BC244" s="203"/>
      <c r="BD244" s="201" t="s">
        <v>418</v>
      </c>
      <c r="BE244" s="202"/>
      <c r="BF244" s="202"/>
      <c r="BG244" s="202"/>
      <c r="BH244" s="202"/>
      <c r="BI244" s="202"/>
      <c r="BJ244" s="202"/>
      <c r="BK244" s="202"/>
      <c r="BL244" s="202"/>
      <c r="BM244" s="202"/>
      <c r="BN244" s="202"/>
      <c r="BO244" s="202"/>
      <c r="BP244" s="202"/>
      <c r="BQ244" s="202"/>
      <c r="BR244" s="202"/>
      <c r="BS244" s="203"/>
      <c r="BT244" s="201" t="s">
        <v>428</v>
      </c>
      <c r="BU244" s="202"/>
      <c r="BV244" s="202"/>
      <c r="BW244" s="202"/>
      <c r="BX244" s="202"/>
      <c r="BY244" s="202"/>
      <c r="BZ244" s="202"/>
      <c r="CA244" s="202"/>
      <c r="CB244" s="202"/>
      <c r="CC244" s="202"/>
      <c r="CD244" s="202"/>
      <c r="CE244" s="202"/>
      <c r="CF244" s="202"/>
      <c r="CG244" s="202"/>
      <c r="CH244" s="202"/>
      <c r="CI244" s="203"/>
      <c r="CJ244" s="201" t="s">
        <v>429</v>
      </c>
      <c r="CK244" s="202"/>
      <c r="CL244" s="202"/>
      <c r="CM244" s="202"/>
      <c r="CN244" s="202"/>
      <c r="CO244" s="202"/>
      <c r="CP244" s="202"/>
      <c r="CQ244" s="202"/>
      <c r="CR244" s="202"/>
      <c r="CS244" s="202"/>
      <c r="CT244" s="202"/>
      <c r="CU244" s="202"/>
      <c r="CV244" s="202"/>
      <c r="CW244" s="202"/>
      <c r="CX244" s="202"/>
      <c r="CY244" s="202"/>
      <c r="CZ244" s="202"/>
      <c r="DA244" s="203"/>
    </row>
    <row r="245" spans="1:105" s="114" customFormat="1">
      <c r="A245" s="204"/>
      <c r="B245" s="204"/>
      <c r="C245" s="204"/>
      <c r="D245" s="204"/>
      <c r="E245" s="204"/>
      <c r="F245" s="204"/>
      <c r="G245" s="204"/>
      <c r="H245" s="204">
        <v>1</v>
      </c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>
        <v>2</v>
      </c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>
        <v>3</v>
      </c>
      <c r="BU245" s="204"/>
      <c r="BV245" s="204"/>
      <c r="BW245" s="204"/>
      <c r="BX245" s="204"/>
      <c r="BY245" s="204"/>
      <c r="BZ245" s="204"/>
      <c r="CA245" s="204"/>
      <c r="CB245" s="204"/>
      <c r="CC245" s="204"/>
      <c r="CD245" s="204"/>
      <c r="CE245" s="204"/>
      <c r="CF245" s="204"/>
      <c r="CG245" s="204"/>
      <c r="CH245" s="204"/>
      <c r="CI245" s="204"/>
      <c r="CJ245" s="204">
        <v>4</v>
      </c>
      <c r="CK245" s="204"/>
      <c r="CL245" s="204"/>
      <c r="CM245" s="204"/>
      <c r="CN245" s="204"/>
      <c r="CO245" s="204"/>
      <c r="CP245" s="204"/>
      <c r="CQ245" s="204"/>
      <c r="CR245" s="204"/>
      <c r="CS245" s="204"/>
      <c r="CT245" s="204"/>
      <c r="CU245" s="204"/>
      <c r="CV245" s="204"/>
      <c r="CW245" s="204"/>
      <c r="CX245" s="204"/>
      <c r="CY245" s="204"/>
      <c r="CZ245" s="204"/>
      <c r="DA245" s="204"/>
    </row>
    <row r="246" spans="1:105" s="115" customFormat="1" ht="15.75" customHeight="1">
      <c r="A246" s="192"/>
      <c r="B246" s="192"/>
      <c r="C246" s="192"/>
      <c r="D246" s="192"/>
      <c r="E246" s="192"/>
      <c r="F246" s="192"/>
      <c r="G246" s="192"/>
      <c r="H246" s="193" t="s">
        <v>464</v>
      </c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193"/>
      <c r="AF246" s="193"/>
      <c r="AG246" s="193"/>
      <c r="AH246" s="193"/>
      <c r="AI246" s="193"/>
      <c r="AJ246" s="193"/>
      <c r="AK246" s="193"/>
      <c r="AL246" s="193"/>
      <c r="AM246" s="193"/>
      <c r="AN246" s="193"/>
      <c r="AO246" s="193"/>
      <c r="AP246" s="193"/>
      <c r="AQ246" s="193"/>
      <c r="AR246" s="193"/>
      <c r="AS246" s="193"/>
      <c r="AT246" s="193"/>
      <c r="AU246" s="193"/>
      <c r="AV246" s="193"/>
      <c r="AW246" s="193"/>
      <c r="AX246" s="193"/>
      <c r="AY246" s="193"/>
      <c r="AZ246" s="193"/>
      <c r="BA246" s="193"/>
      <c r="BB246" s="193"/>
      <c r="BC246" s="193"/>
      <c r="BD246" s="195"/>
      <c r="BE246" s="195"/>
      <c r="BF246" s="195"/>
      <c r="BG246" s="195"/>
      <c r="BH246" s="195"/>
      <c r="BI246" s="195"/>
      <c r="BJ246" s="195"/>
      <c r="BK246" s="195"/>
      <c r="BL246" s="195"/>
      <c r="BM246" s="195"/>
      <c r="BN246" s="195"/>
      <c r="BO246" s="195"/>
      <c r="BP246" s="195"/>
      <c r="BQ246" s="195"/>
      <c r="BR246" s="195"/>
      <c r="BS246" s="195"/>
      <c r="BT246" s="195"/>
      <c r="BU246" s="195"/>
      <c r="BV246" s="195"/>
      <c r="BW246" s="195"/>
      <c r="BX246" s="195"/>
      <c r="BY246" s="195"/>
      <c r="BZ246" s="195"/>
      <c r="CA246" s="195"/>
      <c r="CB246" s="195"/>
      <c r="CC246" s="195"/>
      <c r="CD246" s="195"/>
      <c r="CE246" s="195"/>
      <c r="CF246" s="195"/>
      <c r="CG246" s="195"/>
      <c r="CH246" s="195"/>
      <c r="CI246" s="195"/>
      <c r="CJ246" s="195"/>
      <c r="CK246" s="195"/>
      <c r="CL246" s="195"/>
      <c r="CM246" s="195"/>
      <c r="CN246" s="195"/>
      <c r="CO246" s="195"/>
      <c r="CP246" s="195"/>
      <c r="CQ246" s="195"/>
      <c r="CR246" s="195"/>
      <c r="CS246" s="195"/>
      <c r="CT246" s="195"/>
      <c r="CU246" s="195"/>
      <c r="CV246" s="195"/>
      <c r="CW246" s="195"/>
      <c r="CX246" s="195"/>
      <c r="CY246" s="195"/>
      <c r="CZ246" s="195"/>
      <c r="DA246" s="195"/>
    </row>
    <row r="247" spans="1:105" s="115" customFormat="1" ht="27" customHeight="1">
      <c r="A247" s="192"/>
      <c r="B247" s="192"/>
      <c r="C247" s="192"/>
      <c r="D247" s="192"/>
      <c r="E247" s="192"/>
      <c r="F247" s="192"/>
      <c r="G247" s="192"/>
      <c r="H247" s="193" t="s">
        <v>465</v>
      </c>
      <c r="I247" s="193"/>
      <c r="J247" s="193"/>
      <c r="K247" s="193"/>
      <c r="L247" s="193"/>
      <c r="M247" s="193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  <c r="AA247" s="193"/>
      <c r="AB247" s="193"/>
      <c r="AC247" s="193"/>
      <c r="AD247" s="193"/>
      <c r="AE247" s="193"/>
      <c r="AF247" s="193"/>
      <c r="AG247" s="193"/>
      <c r="AH247" s="193"/>
      <c r="AI247" s="193"/>
      <c r="AJ247" s="193"/>
      <c r="AK247" s="193"/>
      <c r="AL247" s="193"/>
      <c r="AM247" s="193"/>
      <c r="AN247" s="193"/>
      <c r="AO247" s="193"/>
      <c r="AP247" s="193"/>
      <c r="AQ247" s="193"/>
      <c r="AR247" s="193"/>
      <c r="AS247" s="193"/>
      <c r="AT247" s="193"/>
      <c r="AU247" s="193"/>
      <c r="AV247" s="193"/>
      <c r="AW247" s="193"/>
      <c r="AX247" s="193"/>
      <c r="AY247" s="193"/>
      <c r="AZ247" s="193"/>
      <c r="BA247" s="193"/>
      <c r="BB247" s="193"/>
      <c r="BC247" s="193"/>
      <c r="BD247" s="195"/>
      <c r="BE247" s="195"/>
      <c r="BF247" s="195"/>
      <c r="BG247" s="195"/>
      <c r="BH247" s="195"/>
      <c r="BI247" s="195"/>
      <c r="BJ247" s="195"/>
      <c r="BK247" s="195"/>
      <c r="BL247" s="195"/>
      <c r="BM247" s="195"/>
      <c r="BN247" s="195"/>
      <c r="BO247" s="195"/>
      <c r="BP247" s="195"/>
      <c r="BQ247" s="195"/>
      <c r="BR247" s="195"/>
      <c r="BS247" s="195"/>
      <c r="BT247" s="195"/>
      <c r="BU247" s="195"/>
      <c r="BV247" s="195"/>
      <c r="BW247" s="195"/>
      <c r="BX247" s="195"/>
      <c r="BY247" s="195"/>
      <c r="BZ247" s="195"/>
      <c r="CA247" s="195"/>
      <c r="CB247" s="195"/>
      <c r="CC247" s="195"/>
      <c r="CD247" s="195"/>
      <c r="CE247" s="195"/>
      <c r="CF247" s="195"/>
      <c r="CG247" s="195"/>
      <c r="CH247" s="195"/>
      <c r="CI247" s="195"/>
      <c r="CJ247" s="195"/>
      <c r="CK247" s="195"/>
      <c r="CL247" s="195"/>
      <c r="CM247" s="195"/>
      <c r="CN247" s="195"/>
      <c r="CO247" s="195"/>
      <c r="CP247" s="195"/>
      <c r="CQ247" s="195"/>
      <c r="CR247" s="195"/>
      <c r="CS247" s="195"/>
      <c r="CT247" s="195"/>
      <c r="CU247" s="195"/>
      <c r="CV247" s="195"/>
      <c r="CW247" s="195"/>
      <c r="CX247" s="195"/>
      <c r="CY247" s="195"/>
      <c r="CZ247" s="195"/>
      <c r="DA247" s="195"/>
    </row>
    <row r="248" spans="1:105" s="115" customFormat="1" ht="15" customHeight="1">
      <c r="A248" s="192"/>
      <c r="B248" s="192"/>
      <c r="C248" s="192"/>
      <c r="D248" s="192"/>
      <c r="E248" s="192"/>
      <c r="F248" s="192"/>
      <c r="G248" s="192"/>
      <c r="H248" s="193" t="s">
        <v>469</v>
      </c>
      <c r="I248" s="193"/>
      <c r="J248" s="193"/>
      <c r="K248" s="193"/>
      <c r="L248" s="193"/>
      <c r="M248" s="193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  <c r="AA248" s="193"/>
      <c r="AB248" s="193"/>
      <c r="AC248" s="193"/>
      <c r="AD248" s="193"/>
      <c r="AE248" s="193"/>
      <c r="AF248" s="193"/>
      <c r="AG248" s="193"/>
      <c r="AH248" s="193"/>
      <c r="AI248" s="193"/>
      <c r="AJ248" s="193"/>
      <c r="AK248" s="193"/>
      <c r="AL248" s="193"/>
      <c r="AM248" s="193"/>
      <c r="AN248" s="193"/>
      <c r="AO248" s="193"/>
      <c r="AP248" s="193"/>
      <c r="AQ248" s="193"/>
      <c r="AR248" s="193"/>
      <c r="AS248" s="193"/>
      <c r="AT248" s="193"/>
      <c r="AU248" s="193"/>
      <c r="AV248" s="193"/>
      <c r="AW248" s="193"/>
      <c r="AX248" s="193"/>
      <c r="AY248" s="193"/>
      <c r="AZ248" s="193"/>
      <c r="BA248" s="193"/>
      <c r="BB248" s="193"/>
      <c r="BC248" s="193"/>
      <c r="BD248" s="195"/>
      <c r="BE248" s="195"/>
      <c r="BF248" s="195"/>
      <c r="BG248" s="195"/>
      <c r="BH248" s="195"/>
      <c r="BI248" s="195"/>
      <c r="BJ248" s="195"/>
      <c r="BK248" s="195"/>
      <c r="BL248" s="195"/>
      <c r="BM248" s="195"/>
      <c r="BN248" s="195"/>
      <c r="BO248" s="195"/>
      <c r="BP248" s="195"/>
      <c r="BQ248" s="195"/>
      <c r="BR248" s="195"/>
      <c r="BS248" s="195"/>
      <c r="BT248" s="195"/>
      <c r="BU248" s="195"/>
      <c r="BV248" s="195"/>
      <c r="BW248" s="195"/>
      <c r="BX248" s="195"/>
      <c r="BY248" s="195"/>
      <c r="BZ248" s="195"/>
      <c r="CA248" s="195"/>
      <c r="CB248" s="195"/>
      <c r="CC248" s="195"/>
      <c r="CD248" s="195"/>
      <c r="CE248" s="195"/>
      <c r="CF248" s="195"/>
      <c r="CG248" s="195"/>
      <c r="CH248" s="195"/>
      <c r="CI248" s="195"/>
      <c r="CJ248" s="195"/>
      <c r="CK248" s="195"/>
      <c r="CL248" s="195"/>
      <c r="CM248" s="195"/>
      <c r="CN248" s="195"/>
      <c r="CO248" s="195"/>
      <c r="CP248" s="195"/>
      <c r="CQ248" s="195"/>
      <c r="CR248" s="195"/>
      <c r="CS248" s="195"/>
      <c r="CT248" s="195"/>
      <c r="CU248" s="195"/>
      <c r="CV248" s="195"/>
      <c r="CW248" s="195"/>
      <c r="CX248" s="195"/>
      <c r="CY248" s="195"/>
      <c r="CZ248" s="195"/>
      <c r="DA248" s="195"/>
    </row>
    <row r="249" spans="1:105" s="115" customFormat="1" ht="15" customHeight="1">
      <c r="A249" s="192"/>
      <c r="B249" s="192"/>
      <c r="C249" s="192"/>
      <c r="D249" s="192"/>
      <c r="E249" s="192"/>
      <c r="F249" s="192"/>
      <c r="G249" s="192"/>
      <c r="H249" s="193" t="s">
        <v>472</v>
      </c>
      <c r="I249" s="193"/>
      <c r="J249" s="193"/>
      <c r="K249" s="193"/>
      <c r="L249" s="193"/>
      <c r="M249" s="193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  <c r="AA249" s="193"/>
      <c r="AB249" s="193"/>
      <c r="AC249" s="193"/>
      <c r="AD249" s="193"/>
      <c r="AE249" s="193"/>
      <c r="AF249" s="193"/>
      <c r="AG249" s="193"/>
      <c r="AH249" s="193"/>
      <c r="AI249" s="193"/>
      <c r="AJ249" s="193"/>
      <c r="AK249" s="193"/>
      <c r="AL249" s="193"/>
      <c r="AM249" s="193"/>
      <c r="AN249" s="193"/>
      <c r="AO249" s="193"/>
      <c r="AP249" s="193"/>
      <c r="AQ249" s="193"/>
      <c r="AR249" s="193"/>
      <c r="AS249" s="193"/>
      <c r="AT249" s="193"/>
      <c r="AU249" s="193"/>
      <c r="AV249" s="193"/>
      <c r="AW249" s="193"/>
      <c r="AX249" s="193"/>
      <c r="AY249" s="193"/>
      <c r="AZ249" s="193"/>
      <c r="BA249" s="193"/>
      <c r="BB249" s="193"/>
      <c r="BC249" s="193"/>
      <c r="BD249" s="195"/>
      <c r="BE249" s="195"/>
      <c r="BF249" s="195"/>
      <c r="BG249" s="195"/>
      <c r="BH249" s="195"/>
      <c r="BI249" s="195"/>
      <c r="BJ249" s="195"/>
      <c r="BK249" s="195"/>
      <c r="BL249" s="195"/>
      <c r="BM249" s="195"/>
      <c r="BN249" s="195"/>
      <c r="BO249" s="195"/>
      <c r="BP249" s="195"/>
      <c r="BQ249" s="195"/>
      <c r="BR249" s="195"/>
      <c r="BS249" s="195"/>
      <c r="BT249" s="195"/>
      <c r="BU249" s="195"/>
      <c r="BV249" s="195"/>
      <c r="BW249" s="195"/>
      <c r="BX249" s="195"/>
      <c r="BY249" s="195"/>
      <c r="BZ249" s="195"/>
      <c r="CA249" s="195"/>
      <c r="CB249" s="195"/>
      <c r="CC249" s="195"/>
      <c r="CD249" s="195"/>
      <c r="CE249" s="195"/>
      <c r="CF249" s="195"/>
      <c r="CG249" s="195"/>
      <c r="CH249" s="195"/>
      <c r="CI249" s="195"/>
      <c r="CJ249" s="195"/>
      <c r="CK249" s="195"/>
      <c r="CL249" s="195"/>
      <c r="CM249" s="195"/>
      <c r="CN249" s="195"/>
      <c r="CO249" s="195"/>
      <c r="CP249" s="195"/>
      <c r="CQ249" s="195"/>
      <c r="CR249" s="195"/>
      <c r="CS249" s="195"/>
      <c r="CT249" s="195"/>
      <c r="CU249" s="195"/>
      <c r="CV249" s="195"/>
      <c r="CW249" s="195"/>
      <c r="CX249" s="195"/>
      <c r="CY249" s="195"/>
      <c r="CZ249" s="195"/>
      <c r="DA249" s="195"/>
    </row>
    <row r="250" spans="1:105" s="115" customFormat="1" ht="15" customHeight="1">
      <c r="A250" s="192"/>
      <c r="B250" s="192"/>
      <c r="C250" s="192"/>
      <c r="D250" s="192"/>
      <c r="E250" s="192"/>
      <c r="F250" s="192"/>
      <c r="G250" s="192"/>
      <c r="H250" s="193" t="s">
        <v>470</v>
      </c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  <c r="AA250" s="193"/>
      <c r="AB250" s="193"/>
      <c r="AC250" s="193"/>
      <c r="AD250" s="193"/>
      <c r="AE250" s="193"/>
      <c r="AF250" s="193"/>
      <c r="AG250" s="193"/>
      <c r="AH250" s="193"/>
      <c r="AI250" s="193"/>
      <c r="AJ250" s="193"/>
      <c r="AK250" s="193"/>
      <c r="AL250" s="193"/>
      <c r="AM250" s="193"/>
      <c r="AN250" s="193"/>
      <c r="AO250" s="193"/>
      <c r="AP250" s="193"/>
      <c r="AQ250" s="193"/>
      <c r="AR250" s="193"/>
      <c r="AS250" s="193"/>
      <c r="AT250" s="193"/>
      <c r="AU250" s="193"/>
      <c r="AV250" s="193"/>
      <c r="AW250" s="193"/>
      <c r="AX250" s="193"/>
      <c r="AY250" s="193"/>
      <c r="AZ250" s="193"/>
      <c r="BA250" s="193"/>
      <c r="BB250" s="193"/>
      <c r="BC250" s="193"/>
      <c r="BD250" s="194"/>
      <c r="BE250" s="194"/>
      <c r="BF250" s="194"/>
      <c r="BG250" s="194"/>
      <c r="BH250" s="194"/>
      <c r="BI250" s="194"/>
      <c r="BJ250" s="194"/>
      <c r="BK250" s="194"/>
      <c r="BL250" s="194"/>
      <c r="BM250" s="194"/>
      <c r="BN250" s="194"/>
      <c r="BO250" s="194"/>
      <c r="BP250" s="194"/>
      <c r="BQ250" s="194"/>
      <c r="BR250" s="194"/>
      <c r="BS250" s="194"/>
      <c r="BT250" s="195"/>
      <c r="BU250" s="195"/>
      <c r="BV250" s="195"/>
      <c r="BW250" s="195"/>
      <c r="BX250" s="195"/>
      <c r="BY250" s="195"/>
      <c r="BZ250" s="195"/>
      <c r="CA250" s="195"/>
      <c r="CB250" s="195"/>
      <c r="CC250" s="195"/>
      <c r="CD250" s="195"/>
      <c r="CE250" s="195"/>
      <c r="CF250" s="195"/>
      <c r="CG250" s="195"/>
      <c r="CH250" s="195"/>
      <c r="CI250" s="195"/>
      <c r="CJ250" s="195"/>
      <c r="CK250" s="195"/>
      <c r="CL250" s="195"/>
      <c r="CM250" s="195"/>
      <c r="CN250" s="195"/>
      <c r="CO250" s="195"/>
      <c r="CP250" s="195"/>
      <c r="CQ250" s="195"/>
      <c r="CR250" s="195"/>
      <c r="CS250" s="195"/>
      <c r="CT250" s="195"/>
      <c r="CU250" s="195"/>
      <c r="CV250" s="195"/>
      <c r="CW250" s="195"/>
      <c r="CX250" s="195"/>
      <c r="CY250" s="195"/>
      <c r="CZ250" s="195"/>
      <c r="DA250" s="195"/>
    </row>
    <row r="251" spans="1:105" s="115" customFormat="1" ht="15" customHeight="1">
      <c r="A251" s="192"/>
      <c r="B251" s="192"/>
      <c r="C251" s="192"/>
      <c r="D251" s="192"/>
      <c r="E251" s="192"/>
      <c r="F251" s="192"/>
      <c r="G251" s="192"/>
      <c r="H251" s="193" t="s">
        <v>471</v>
      </c>
      <c r="I251" s="193"/>
      <c r="J251" s="193"/>
      <c r="K251" s="193"/>
      <c r="L251" s="193"/>
      <c r="M251" s="193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  <c r="AA251" s="193"/>
      <c r="AB251" s="193"/>
      <c r="AC251" s="193"/>
      <c r="AD251" s="193"/>
      <c r="AE251" s="193"/>
      <c r="AF251" s="193"/>
      <c r="AG251" s="193"/>
      <c r="AH251" s="193"/>
      <c r="AI251" s="193"/>
      <c r="AJ251" s="193"/>
      <c r="AK251" s="193"/>
      <c r="AL251" s="193"/>
      <c r="AM251" s="193"/>
      <c r="AN251" s="193"/>
      <c r="AO251" s="193"/>
      <c r="AP251" s="193"/>
      <c r="AQ251" s="193"/>
      <c r="AR251" s="193"/>
      <c r="AS251" s="193"/>
      <c r="AT251" s="193"/>
      <c r="AU251" s="193"/>
      <c r="AV251" s="193"/>
      <c r="AW251" s="193"/>
      <c r="AX251" s="193"/>
      <c r="AY251" s="193"/>
      <c r="AZ251" s="193"/>
      <c r="BA251" s="193"/>
      <c r="BB251" s="193"/>
      <c r="BC251" s="193"/>
      <c r="BD251" s="194"/>
      <c r="BE251" s="194"/>
      <c r="BF251" s="194"/>
      <c r="BG251" s="194"/>
      <c r="BH251" s="194"/>
      <c r="BI251" s="194"/>
      <c r="BJ251" s="194"/>
      <c r="BK251" s="194"/>
      <c r="BL251" s="194"/>
      <c r="BM251" s="194"/>
      <c r="BN251" s="194"/>
      <c r="BO251" s="194"/>
      <c r="BP251" s="194"/>
      <c r="BQ251" s="194"/>
      <c r="BR251" s="194"/>
      <c r="BS251" s="194"/>
      <c r="BT251" s="195"/>
      <c r="BU251" s="195"/>
      <c r="BV251" s="195"/>
      <c r="BW251" s="195"/>
      <c r="BX251" s="195"/>
      <c r="BY251" s="195"/>
      <c r="BZ251" s="195"/>
      <c r="CA251" s="195"/>
      <c r="CB251" s="195"/>
      <c r="CC251" s="195"/>
      <c r="CD251" s="195"/>
      <c r="CE251" s="195"/>
      <c r="CF251" s="195"/>
      <c r="CG251" s="195"/>
      <c r="CH251" s="195"/>
      <c r="CI251" s="195"/>
      <c r="CJ251" s="195"/>
      <c r="CK251" s="195"/>
      <c r="CL251" s="195"/>
      <c r="CM251" s="195"/>
      <c r="CN251" s="195"/>
      <c r="CO251" s="195"/>
      <c r="CP251" s="195"/>
      <c r="CQ251" s="195"/>
      <c r="CR251" s="195"/>
      <c r="CS251" s="195"/>
      <c r="CT251" s="195"/>
      <c r="CU251" s="195"/>
      <c r="CV251" s="195"/>
      <c r="CW251" s="195"/>
      <c r="CX251" s="195"/>
      <c r="CY251" s="195"/>
      <c r="CZ251" s="195"/>
      <c r="DA251" s="195"/>
    </row>
    <row r="252" spans="1:105" s="115" customFormat="1" ht="15" customHeight="1">
      <c r="A252" s="192"/>
      <c r="B252" s="192"/>
      <c r="C252" s="192"/>
      <c r="D252" s="192"/>
      <c r="E252" s="192"/>
      <c r="F252" s="192"/>
      <c r="G252" s="192"/>
      <c r="H252" s="193" t="s">
        <v>473</v>
      </c>
      <c r="I252" s="193"/>
      <c r="J252" s="193"/>
      <c r="K252" s="193"/>
      <c r="L252" s="193"/>
      <c r="M252" s="193"/>
      <c r="N252" s="193"/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  <c r="AA252" s="193"/>
      <c r="AB252" s="193"/>
      <c r="AC252" s="193"/>
      <c r="AD252" s="193"/>
      <c r="AE252" s="193"/>
      <c r="AF252" s="193"/>
      <c r="AG252" s="193"/>
      <c r="AH252" s="193"/>
      <c r="AI252" s="193"/>
      <c r="AJ252" s="193"/>
      <c r="AK252" s="193"/>
      <c r="AL252" s="193"/>
      <c r="AM252" s="193"/>
      <c r="AN252" s="193"/>
      <c r="AO252" s="193"/>
      <c r="AP252" s="193"/>
      <c r="AQ252" s="193"/>
      <c r="AR252" s="193"/>
      <c r="AS252" s="193"/>
      <c r="AT252" s="193"/>
      <c r="AU252" s="193"/>
      <c r="AV252" s="193"/>
      <c r="AW252" s="193"/>
      <c r="AX252" s="193"/>
      <c r="AY252" s="193"/>
      <c r="AZ252" s="193"/>
      <c r="BA252" s="193"/>
      <c r="BB252" s="193"/>
      <c r="BC252" s="193"/>
      <c r="BD252" s="194"/>
      <c r="BE252" s="194"/>
      <c r="BF252" s="194"/>
      <c r="BG252" s="194"/>
      <c r="BH252" s="194"/>
      <c r="BI252" s="194"/>
      <c r="BJ252" s="194"/>
      <c r="BK252" s="194"/>
      <c r="BL252" s="194"/>
      <c r="BM252" s="194"/>
      <c r="BN252" s="194"/>
      <c r="BO252" s="194"/>
      <c r="BP252" s="194"/>
      <c r="BQ252" s="194"/>
      <c r="BR252" s="194"/>
      <c r="BS252" s="194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</row>
    <row r="253" spans="1:105" s="115" customFormat="1" ht="15" customHeight="1">
      <c r="A253" s="192"/>
      <c r="B253" s="192"/>
      <c r="C253" s="192"/>
      <c r="D253" s="192"/>
      <c r="E253" s="192"/>
      <c r="F253" s="192"/>
      <c r="G253" s="192"/>
      <c r="H253" s="193"/>
      <c r="I253" s="193"/>
      <c r="J253" s="193"/>
      <c r="K253" s="193"/>
      <c r="L253" s="193"/>
      <c r="M253" s="193"/>
      <c r="N253" s="193"/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  <c r="AA253" s="193"/>
      <c r="AB253" s="193"/>
      <c r="AC253" s="193"/>
      <c r="AD253" s="193"/>
      <c r="AE253" s="193"/>
      <c r="AF253" s="193"/>
      <c r="AG253" s="193"/>
      <c r="AH253" s="193"/>
      <c r="AI253" s="193"/>
      <c r="AJ253" s="193"/>
      <c r="AK253" s="193"/>
      <c r="AL253" s="193"/>
      <c r="AM253" s="193"/>
      <c r="AN253" s="193"/>
      <c r="AO253" s="193"/>
      <c r="AP253" s="193"/>
      <c r="AQ253" s="193"/>
      <c r="AR253" s="193"/>
      <c r="AS253" s="193"/>
      <c r="AT253" s="193"/>
      <c r="AU253" s="193"/>
      <c r="AV253" s="193"/>
      <c r="AW253" s="193"/>
      <c r="AX253" s="193"/>
      <c r="AY253" s="193"/>
      <c r="AZ253" s="193"/>
      <c r="BA253" s="193"/>
      <c r="BB253" s="193"/>
      <c r="BC253" s="193"/>
      <c r="BD253" s="194"/>
      <c r="BE253" s="194"/>
      <c r="BF253" s="194"/>
      <c r="BG253" s="194"/>
      <c r="BH253" s="194"/>
      <c r="BI253" s="194"/>
      <c r="BJ253" s="194"/>
      <c r="BK253" s="194"/>
      <c r="BL253" s="194"/>
      <c r="BM253" s="194"/>
      <c r="BN253" s="194"/>
      <c r="BO253" s="194"/>
      <c r="BP253" s="194"/>
      <c r="BQ253" s="194"/>
      <c r="BR253" s="194"/>
      <c r="BS253" s="194"/>
      <c r="BT253" s="195"/>
      <c r="BU253" s="195"/>
      <c r="BV253" s="195"/>
      <c r="BW253" s="195"/>
      <c r="BX253" s="195"/>
      <c r="BY253" s="195"/>
      <c r="BZ253" s="195"/>
      <c r="CA253" s="195"/>
      <c r="CB253" s="195"/>
      <c r="CC253" s="195"/>
      <c r="CD253" s="195"/>
      <c r="CE253" s="195"/>
      <c r="CF253" s="195"/>
      <c r="CG253" s="195"/>
      <c r="CH253" s="195"/>
      <c r="CI253" s="195"/>
      <c r="CJ253" s="195"/>
      <c r="CK253" s="195"/>
      <c r="CL253" s="195"/>
      <c r="CM253" s="195"/>
      <c r="CN253" s="195"/>
      <c r="CO253" s="195"/>
      <c r="CP253" s="195"/>
      <c r="CQ253" s="195"/>
      <c r="CR253" s="195"/>
      <c r="CS253" s="195"/>
      <c r="CT253" s="195"/>
      <c r="CU253" s="195"/>
      <c r="CV253" s="195"/>
      <c r="CW253" s="195"/>
      <c r="CX253" s="195"/>
      <c r="CY253" s="195"/>
      <c r="CZ253" s="195"/>
      <c r="DA253" s="195"/>
    </row>
    <row r="254" spans="1:105" s="115" customFormat="1" ht="15" customHeight="1">
      <c r="A254" s="192"/>
      <c r="B254" s="192"/>
      <c r="C254" s="192"/>
      <c r="D254" s="192"/>
      <c r="E254" s="192"/>
      <c r="F254" s="192"/>
      <c r="G254" s="192"/>
      <c r="H254" s="193"/>
      <c r="I254" s="193"/>
      <c r="J254" s="193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  <c r="AT254" s="193"/>
      <c r="AU254" s="193"/>
      <c r="AV254" s="193"/>
      <c r="AW254" s="193"/>
      <c r="AX254" s="193"/>
      <c r="AY254" s="193"/>
      <c r="AZ254" s="193"/>
      <c r="BA254" s="193"/>
      <c r="BB254" s="193"/>
      <c r="BC254" s="193"/>
      <c r="BD254" s="194"/>
      <c r="BE254" s="194"/>
      <c r="BF254" s="194"/>
      <c r="BG254" s="194"/>
      <c r="BH254" s="194"/>
      <c r="BI254" s="194"/>
      <c r="BJ254" s="194"/>
      <c r="BK254" s="194"/>
      <c r="BL254" s="194"/>
      <c r="BM254" s="194"/>
      <c r="BN254" s="194"/>
      <c r="BO254" s="194"/>
      <c r="BP254" s="194"/>
      <c r="BQ254" s="194"/>
      <c r="BR254" s="194"/>
      <c r="BS254" s="194"/>
      <c r="BT254" s="195"/>
      <c r="BU254" s="195"/>
      <c r="BV254" s="195"/>
      <c r="BW254" s="195"/>
      <c r="BX254" s="195"/>
      <c r="BY254" s="195"/>
      <c r="BZ254" s="195"/>
      <c r="CA254" s="195"/>
      <c r="CB254" s="195"/>
      <c r="CC254" s="195"/>
      <c r="CD254" s="195"/>
      <c r="CE254" s="195"/>
      <c r="CF254" s="195"/>
      <c r="CG254" s="195"/>
      <c r="CH254" s="195"/>
      <c r="CI254" s="195"/>
      <c r="CJ254" s="198"/>
      <c r="CK254" s="198"/>
      <c r="CL254" s="198"/>
      <c r="CM254" s="198"/>
      <c r="CN254" s="198"/>
      <c r="CO254" s="198"/>
      <c r="CP254" s="198"/>
      <c r="CQ254" s="198"/>
      <c r="CR254" s="198"/>
      <c r="CS254" s="198"/>
      <c r="CT254" s="198"/>
      <c r="CU254" s="198"/>
      <c r="CV254" s="198"/>
      <c r="CW254" s="198"/>
      <c r="CX254" s="198"/>
      <c r="CY254" s="198"/>
      <c r="CZ254" s="198"/>
      <c r="DA254" s="198"/>
    </row>
    <row r="255" spans="1:105" s="115" customFormat="1" ht="15" customHeight="1">
      <c r="A255" s="181"/>
      <c r="B255" s="181"/>
      <c r="C255" s="181"/>
      <c r="D255" s="181"/>
      <c r="E255" s="181"/>
      <c r="F255" s="181"/>
      <c r="G255" s="181"/>
      <c r="H255" s="182" t="s">
        <v>336</v>
      </c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Z255" s="182"/>
      <c r="AA255" s="182"/>
      <c r="AB255" s="182"/>
      <c r="AC255" s="182"/>
      <c r="AD255" s="182"/>
      <c r="AE255" s="182"/>
      <c r="AF255" s="182"/>
      <c r="AG255" s="182"/>
      <c r="AH255" s="182"/>
      <c r="AI255" s="182"/>
      <c r="AJ255" s="182"/>
      <c r="AK255" s="182"/>
      <c r="AL255" s="182"/>
      <c r="AM255" s="182"/>
      <c r="AN255" s="182"/>
      <c r="AO255" s="182"/>
      <c r="AP255" s="182"/>
      <c r="AQ255" s="182"/>
      <c r="AR255" s="182"/>
      <c r="AS255" s="182"/>
      <c r="AT255" s="182"/>
      <c r="AU255" s="182"/>
      <c r="AV255" s="182"/>
      <c r="AW255" s="182"/>
      <c r="AX255" s="182"/>
      <c r="AY255" s="182"/>
      <c r="AZ255" s="182"/>
      <c r="BA255" s="182"/>
      <c r="BB255" s="182"/>
      <c r="BC255" s="183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  <c r="BN255" s="184"/>
      <c r="BO255" s="184"/>
      <c r="BP255" s="184"/>
      <c r="BQ255" s="184"/>
      <c r="BR255" s="184"/>
      <c r="BS255" s="184"/>
      <c r="BT255" s="184" t="s">
        <v>293</v>
      </c>
      <c r="BU255" s="184"/>
      <c r="BV255" s="184"/>
      <c r="BW255" s="184"/>
      <c r="BX255" s="184"/>
      <c r="BY255" s="184"/>
      <c r="BZ255" s="184"/>
      <c r="CA255" s="184"/>
      <c r="CB255" s="184"/>
      <c r="CC255" s="184"/>
      <c r="CD255" s="184"/>
      <c r="CE255" s="184"/>
      <c r="CF255" s="184"/>
      <c r="CG255" s="184"/>
      <c r="CH255" s="184"/>
      <c r="CI255" s="184"/>
      <c r="CJ255" s="185">
        <f>SUM(CJ246:DA254)</f>
        <v>0</v>
      </c>
      <c r="CK255" s="184"/>
      <c r="CL255" s="184"/>
      <c r="CM255" s="184"/>
      <c r="CN255" s="184"/>
      <c r="CO255" s="184"/>
      <c r="CP255" s="184"/>
      <c r="CQ255" s="184"/>
      <c r="CR255" s="184"/>
      <c r="CS255" s="184"/>
      <c r="CT255" s="184"/>
      <c r="CU255" s="184"/>
      <c r="CV255" s="184"/>
      <c r="CW255" s="184"/>
      <c r="CX255" s="184"/>
      <c r="CY255" s="184"/>
      <c r="CZ255" s="184"/>
      <c r="DA255" s="184"/>
    </row>
    <row r="257" spans="1:105" s="110" customFormat="1" ht="17.25" customHeight="1">
      <c r="A257" s="205" t="s">
        <v>488</v>
      </c>
      <c r="B257" s="205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5"/>
      <c r="AA257" s="205"/>
      <c r="AB257" s="205"/>
      <c r="AC257" s="205"/>
      <c r="AD257" s="205"/>
      <c r="AE257" s="205"/>
      <c r="AF257" s="205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5"/>
      <c r="AY257" s="205"/>
      <c r="AZ257" s="205"/>
      <c r="BA257" s="205"/>
      <c r="BB257" s="205"/>
      <c r="BC257" s="205"/>
      <c r="BD257" s="205"/>
      <c r="BE257" s="205"/>
      <c r="BF257" s="205"/>
      <c r="BG257" s="205"/>
      <c r="BH257" s="205"/>
      <c r="BI257" s="205"/>
      <c r="BJ257" s="205"/>
      <c r="BK257" s="205"/>
      <c r="BL257" s="205"/>
      <c r="BM257" s="205"/>
      <c r="BN257" s="205"/>
      <c r="BO257" s="205"/>
      <c r="BP257" s="205"/>
      <c r="BQ257" s="205"/>
      <c r="BR257" s="205"/>
      <c r="BS257" s="205"/>
      <c r="BT257" s="205"/>
      <c r="BU257" s="205"/>
      <c r="BV257" s="205"/>
      <c r="BW257" s="205"/>
      <c r="BX257" s="205"/>
      <c r="BY257" s="205"/>
      <c r="BZ257" s="205"/>
      <c r="CA257" s="205"/>
      <c r="CB257" s="205"/>
      <c r="CC257" s="205"/>
      <c r="CD257" s="205"/>
      <c r="CE257" s="205"/>
      <c r="CF257" s="205"/>
      <c r="CG257" s="205"/>
      <c r="CH257" s="205"/>
      <c r="CI257" s="205"/>
      <c r="CJ257" s="205"/>
      <c r="CK257" s="205"/>
      <c r="CL257" s="205"/>
      <c r="CM257" s="205"/>
      <c r="CN257" s="205"/>
      <c r="CO257" s="205"/>
      <c r="CP257" s="205"/>
      <c r="CQ257" s="205"/>
      <c r="CR257" s="205"/>
      <c r="CS257" s="205"/>
      <c r="CT257" s="205"/>
      <c r="CU257" s="205"/>
      <c r="CV257" s="205"/>
      <c r="CW257" s="205"/>
      <c r="CX257" s="205"/>
      <c r="CY257" s="205"/>
      <c r="CZ257" s="205"/>
      <c r="DA257" s="205"/>
    </row>
    <row r="258" spans="1:105" s="109" customFormat="1" ht="10.5" customHeight="1"/>
    <row r="259" spans="1:105" s="113" customFormat="1" ht="30" customHeight="1">
      <c r="A259" s="201" t="s">
        <v>329</v>
      </c>
      <c r="B259" s="202"/>
      <c r="C259" s="202"/>
      <c r="D259" s="202"/>
      <c r="E259" s="202"/>
      <c r="F259" s="202"/>
      <c r="G259" s="203"/>
      <c r="H259" s="201" t="s">
        <v>385</v>
      </c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  <c r="AA259" s="202"/>
      <c r="AB259" s="202"/>
      <c r="AC259" s="202"/>
      <c r="AD259" s="202"/>
      <c r="AE259" s="202"/>
      <c r="AF259" s="202"/>
      <c r="AG259" s="202"/>
      <c r="AH259" s="202"/>
      <c r="AI259" s="202"/>
      <c r="AJ259" s="202"/>
      <c r="AK259" s="202"/>
      <c r="AL259" s="202"/>
      <c r="AM259" s="202"/>
      <c r="AN259" s="202"/>
      <c r="AO259" s="202"/>
      <c r="AP259" s="202"/>
      <c r="AQ259" s="202"/>
      <c r="AR259" s="202"/>
      <c r="AS259" s="202"/>
      <c r="AT259" s="202"/>
      <c r="AU259" s="202"/>
      <c r="AV259" s="202"/>
      <c r="AW259" s="202"/>
      <c r="AX259" s="202"/>
      <c r="AY259" s="202"/>
      <c r="AZ259" s="202"/>
      <c r="BA259" s="202"/>
      <c r="BB259" s="202"/>
      <c r="BC259" s="203"/>
      <c r="BD259" s="201" t="s">
        <v>418</v>
      </c>
      <c r="BE259" s="202"/>
      <c r="BF259" s="202"/>
      <c r="BG259" s="202"/>
      <c r="BH259" s="202"/>
      <c r="BI259" s="202"/>
      <c r="BJ259" s="202"/>
      <c r="BK259" s="202"/>
      <c r="BL259" s="202"/>
      <c r="BM259" s="202"/>
      <c r="BN259" s="202"/>
      <c r="BO259" s="202"/>
      <c r="BP259" s="202"/>
      <c r="BQ259" s="202"/>
      <c r="BR259" s="202"/>
      <c r="BS259" s="203"/>
      <c r="BT259" s="201" t="s">
        <v>428</v>
      </c>
      <c r="BU259" s="202"/>
      <c r="BV259" s="202"/>
      <c r="BW259" s="202"/>
      <c r="BX259" s="202"/>
      <c r="BY259" s="202"/>
      <c r="BZ259" s="202"/>
      <c r="CA259" s="202"/>
      <c r="CB259" s="202"/>
      <c r="CC259" s="202"/>
      <c r="CD259" s="202"/>
      <c r="CE259" s="202"/>
      <c r="CF259" s="202"/>
      <c r="CG259" s="202"/>
      <c r="CH259" s="202"/>
      <c r="CI259" s="203"/>
      <c r="CJ259" s="201" t="s">
        <v>429</v>
      </c>
      <c r="CK259" s="202"/>
      <c r="CL259" s="202"/>
      <c r="CM259" s="202"/>
      <c r="CN259" s="202"/>
      <c r="CO259" s="202"/>
      <c r="CP259" s="202"/>
      <c r="CQ259" s="202"/>
      <c r="CR259" s="202"/>
      <c r="CS259" s="202"/>
      <c r="CT259" s="202"/>
      <c r="CU259" s="202"/>
      <c r="CV259" s="202"/>
      <c r="CW259" s="202"/>
      <c r="CX259" s="202"/>
      <c r="CY259" s="202"/>
      <c r="CZ259" s="202"/>
      <c r="DA259" s="203"/>
    </row>
    <row r="260" spans="1:105" s="114" customFormat="1">
      <c r="A260" s="204"/>
      <c r="B260" s="204"/>
      <c r="C260" s="204"/>
      <c r="D260" s="204"/>
      <c r="E260" s="204"/>
      <c r="F260" s="204"/>
      <c r="G260" s="204"/>
      <c r="H260" s="204">
        <v>1</v>
      </c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04"/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>
        <v>2</v>
      </c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>
        <v>3</v>
      </c>
      <c r="BU260" s="204"/>
      <c r="BV260" s="204"/>
      <c r="BW260" s="204"/>
      <c r="BX260" s="204"/>
      <c r="BY260" s="204"/>
      <c r="BZ260" s="204"/>
      <c r="CA260" s="204"/>
      <c r="CB260" s="204"/>
      <c r="CC260" s="204"/>
      <c r="CD260" s="204"/>
      <c r="CE260" s="204"/>
      <c r="CF260" s="204"/>
      <c r="CG260" s="204"/>
      <c r="CH260" s="204"/>
      <c r="CI260" s="204"/>
      <c r="CJ260" s="204">
        <v>4</v>
      </c>
      <c r="CK260" s="204"/>
      <c r="CL260" s="204"/>
      <c r="CM260" s="204"/>
      <c r="CN260" s="204"/>
      <c r="CO260" s="204"/>
      <c r="CP260" s="204"/>
      <c r="CQ260" s="204"/>
      <c r="CR260" s="204"/>
      <c r="CS260" s="204"/>
      <c r="CT260" s="204"/>
      <c r="CU260" s="204"/>
      <c r="CV260" s="204"/>
      <c r="CW260" s="204"/>
      <c r="CX260" s="204"/>
      <c r="CY260" s="204"/>
      <c r="CZ260" s="204"/>
      <c r="DA260" s="204"/>
    </row>
    <row r="261" spans="1:105" s="115" customFormat="1" ht="22.5" customHeight="1">
      <c r="A261" s="192"/>
      <c r="B261" s="192"/>
      <c r="C261" s="192"/>
      <c r="D261" s="192"/>
      <c r="E261" s="192"/>
      <c r="F261" s="192"/>
      <c r="G261" s="192"/>
      <c r="H261" s="193" t="s">
        <v>477</v>
      </c>
      <c r="I261" s="193"/>
      <c r="J261" s="193"/>
      <c r="K261" s="193"/>
      <c r="L261" s="193"/>
      <c r="M261" s="193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  <c r="AA261" s="193"/>
      <c r="AB261" s="193"/>
      <c r="AC261" s="193"/>
      <c r="AD261" s="193"/>
      <c r="AE261" s="193"/>
      <c r="AF261" s="193"/>
      <c r="AG261" s="193"/>
      <c r="AH261" s="193"/>
      <c r="AI261" s="193"/>
      <c r="AJ261" s="193"/>
      <c r="AK261" s="193"/>
      <c r="AL261" s="193"/>
      <c r="AM261" s="193"/>
      <c r="AN261" s="193"/>
      <c r="AO261" s="193"/>
      <c r="AP261" s="193"/>
      <c r="AQ261" s="193"/>
      <c r="AR261" s="193"/>
      <c r="AS261" s="193"/>
      <c r="AT261" s="193"/>
      <c r="AU261" s="193"/>
      <c r="AV261" s="193"/>
      <c r="AW261" s="193"/>
      <c r="AX261" s="193"/>
      <c r="AY261" s="193"/>
      <c r="AZ261" s="193"/>
      <c r="BA261" s="193"/>
      <c r="BB261" s="193"/>
      <c r="BC261" s="193"/>
      <c r="BD261" s="195"/>
      <c r="BE261" s="195"/>
      <c r="BF261" s="195"/>
      <c r="BG261" s="195"/>
      <c r="BH261" s="195"/>
      <c r="BI261" s="195"/>
      <c r="BJ261" s="195"/>
      <c r="BK261" s="195"/>
      <c r="BL261" s="195"/>
      <c r="BM261" s="195"/>
      <c r="BN261" s="195"/>
      <c r="BO261" s="195"/>
      <c r="BP261" s="195"/>
      <c r="BQ261" s="195"/>
      <c r="BR261" s="195"/>
      <c r="BS261" s="195"/>
      <c r="BT261" s="195"/>
      <c r="BU261" s="195"/>
      <c r="BV261" s="195"/>
      <c r="BW261" s="195"/>
      <c r="BX261" s="195"/>
      <c r="BY261" s="195"/>
      <c r="BZ261" s="195"/>
      <c r="CA261" s="195"/>
      <c r="CB261" s="195"/>
      <c r="CC261" s="195"/>
      <c r="CD261" s="195"/>
      <c r="CE261" s="195"/>
      <c r="CF261" s="195"/>
      <c r="CG261" s="195"/>
      <c r="CH261" s="195"/>
      <c r="CI261" s="195"/>
      <c r="CJ261" s="195"/>
      <c r="CK261" s="195"/>
      <c r="CL261" s="195"/>
      <c r="CM261" s="195"/>
      <c r="CN261" s="195"/>
      <c r="CO261" s="195"/>
      <c r="CP261" s="195"/>
      <c r="CQ261" s="195"/>
      <c r="CR261" s="195"/>
      <c r="CS261" s="195"/>
      <c r="CT261" s="195"/>
      <c r="CU261" s="195"/>
      <c r="CV261" s="195"/>
      <c r="CW261" s="195"/>
      <c r="CX261" s="195"/>
      <c r="CY261" s="195"/>
      <c r="CZ261" s="195"/>
      <c r="DA261" s="195"/>
    </row>
    <row r="262" spans="1:105" s="115" customFormat="1" ht="15" customHeight="1">
      <c r="A262" s="192"/>
      <c r="B262" s="192"/>
      <c r="C262" s="192"/>
      <c r="D262" s="192"/>
      <c r="E262" s="192"/>
      <c r="F262" s="192"/>
      <c r="G262" s="192"/>
      <c r="H262" s="193" t="s">
        <v>474</v>
      </c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  <c r="AA262" s="193"/>
      <c r="AB262" s="193"/>
      <c r="AC262" s="193"/>
      <c r="AD262" s="193"/>
      <c r="AE262" s="193"/>
      <c r="AF262" s="193"/>
      <c r="AG262" s="193"/>
      <c r="AH262" s="193"/>
      <c r="AI262" s="193"/>
      <c r="AJ262" s="193"/>
      <c r="AK262" s="193"/>
      <c r="AL262" s="193"/>
      <c r="AM262" s="193"/>
      <c r="AN262" s="193"/>
      <c r="AO262" s="193"/>
      <c r="AP262" s="193"/>
      <c r="AQ262" s="193"/>
      <c r="AR262" s="193"/>
      <c r="AS262" s="193"/>
      <c r="AT262" s="193"/>
      <c r="AU262" s="193"/>
      <c r="AV262" s="193"/>
      <c r="AW262" s="193"/>
      <c r="AX262" s="193"/>
      <c r="AY262" s="193"/>
      <c r="AZ262" s="193"/>
      <c r="BA262" s="193"/>
      <c r="BB262" s="193"/>
      <c r="BC262" s="193"/>
      <c r="BD262" s="195"/>
      <c r="BE262" s="195"/>
      <c r="BF262" s="195"/>
      <c r="BG262" s="195"/>
      <c r="BH262" s="195"/>
      <c r="BI262" s="195"/>
      <c r="BJ262" s="195"/>
      <c r="BK262" s="195"/>
      <c r="BL262" s="195"/>
      <c r="BM262" s="195"/>
      <c r="BN262" s="195"/>
      <c r="BO262" s="195"/>
      <c r="BP262" s="195"/>
      <c r="BQ262" s="195"/>
      <c r="BR262" s="195"/>
      <c r="BS262" s="195"/>
      <c r="BT262" s="195"/>
      <c r="BU262" s="195"/>
      <c r="BV262" s="195"/>
      <c r="BW262" s="195"/>
      <c r="BX262" s="195"/>
      <c r="BY262" s="195"/>
      <c r="BZ262" s="195"/>
      <c r="CA262" s="195"/>
      <c r="CB262" s="195"/>
      <c r="CC262" s="195"/>
      <c r="CD262" s="195"/>
      <c r="CE262" s="195"/>
      <c r="CF262" s="195"/>
      <c r="CG262" s="195"/>
      <c r="CH262" s="195"/>
      <c r="CI262" s="195"/>
      <c r="CJ262" s="195"/>
      <c r="CK262" s="195"/>
      <c r="CL262" s="195"/>
      <c r="CM262" s="195"/>
      <c r="CN262" s="195"/>
      <c r="CO262" s="195"/>
      <c r="CP262" s="195"/>
      <c r="CQ262" s="195"/>
      <c r="CR262" s="195"/>
      <c r="CS262" s="195"/>
      <c r="CT262" s="195"/>
      <c r="CU262" s="195"/>
      <c r="CV262" s="195"/>
      <c r="CW262" s="195"/>
      <c r="CX262" s="195"/>
      <c r="CY262" s="195"/>
      <c r="CZ262" s="195"/>
      <c r="DA262" s="195"/>
    </row>
    <row r="263" spans="1:105" s="115" customFormat="1" ht="15" customHeight="1">
      <c r="A263" s="192"/>
      <c r="B263" s="192"/>
      <c r="C263" s="192"/>
      <c r="D263" s="192"/>
      <c r="E263" s="192"/>
      <c r="F263" s="192"/>
      <c r="G263" s="192"/>
      <c r="H263" s="193" t="s">
        <v>475</v>
      </c>
      <c r="I263" s="193"/>
      <c r="J263" s="193"/>
      <c r="K263" s="193"/>
      <c r="L263" s="193"/>
      <c r="M263" s="193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  <c r="AA263" s="193"/>
      <c r="AB263" s="193"/>
      <c r="AC263" s="193"/>
      <c r="AD263" s="193"/>
      <c r="AE263" s="193"/>
      <c r="AF263" s="193"/>
      <c r="AG263" s="193"/>
      <c r="AH263" s="193"/>
      <c r="AI263" s="193"/>
      <c r="AJ263" s="193"/>
      <c r="AK263" s="193"/>
      <c r="AL263" s="193"/>
      <c r="AM263" s="193"/>
      <c r="AN263" s="193"/>
      <c r="AO263" s="193"/>
      <c r="AP263" s="193"/>
      <c r="AQ263" s="193"/>
      <c r="AR263" s="193"/>
      <c r="AS263" s="193"/>
      <c r="AT263" s="193"/>
      <c r="AU263" s="193"/>
      <c r="AV263" s="193"/>
      <c r="AW263" s="193"/>
      <c r="AX263" s="193"/>
      <c r="AY263" s="193"/>
      <c r="AZ263" s="193"/>
      <c r="BA263" s="193"/>
      <c r="BB263" s="193"/>
      <c r="BC263" s="193"/>
      <c r="BD263" s="195"/>
      <c r="BE263" s="195"/>
      <c r="BF263" s="195"/>
      <c r="BG263" s="195"/>
      <c r="BH263" s="195"/>
      <c r="BI263" s="195"/>
      <c r="BJ263" s="195"/>
      <c r="BK263" s="195"/>
      <c r="BL263" s="195"/>
      <c r="BM263" s="195"/>
      <c r="BN263" s="195"/>
      <c r="BO263" s="195"/>
      <c r="BP263" s="195"/>
      <c r="BQ263" s="195"/>
      <c r="BR263" s="195"/>
      <c r="BS263" s="195"/>
      <c r="BT263" s="195"/>
      <c r="BU263" s="195"/>
      <c r="BV263" s="195"/>
      <c r="BW263" s="195"/>
      <c r="BX263" s="195"/>
      <c r="BY263" s="195"/>
      <c r="BZ263" s="195"/>
      <c r="CA263" s="195"/>
      <c r="CB263" s="195"/>
      <c r="CC263" s="195"/>
      <c r="CD263" s="195"/>
      <c r="CE263" s="195"/>
      <c r="CF263" s="195"/>
      <c r="CG263" s="195"/>
      <c r="CH263" s="195"/>
      <c r="CI263" s="195"/>
      <c r="CJ263" s="195"/>
      <c r="CK263" s="195"/>
      <c r="CL263" s="195"/>
      <c r="CM263" s="195"/>
      <c r="CN263" s="195"/>
      <c r="CO263" s="195"/>
      <c r="CP263" s="195"/>
      <c r="CQ263" s="195"/>
      <c r="CR263" s="195"/>
      <c r="CS263" s="195"/>
      <c r="CT263" s="195"/>
      <c r="CU263" s="195"/>
      <c r="CV263" s="195"/>
      <c r="CW263" s="195"/>
      <c r="CX263" s="195"/>
      <c r="CY263" s="195"/>
      <c r="CZ263" s="195"/>
      <c r="DA263" s="195"/>
    </row>
    <row r="264" spans="1:105" s="115" customFormat="1" ht="15" customHeight="1">
      <c r="A264" s="192"/>
      <c r="B264" s="192"/>
      <c r="C264" s="192"/>
      <c r="D264" s="192"/>
      <c r="E264" s="192"/>
      <c r="F264" s="192"/>
      <c r="G264" s="192"/>
      <c r="H264" s="193" t="s">
        <v>476</v>
      </c>
      <c r="I264" s="193"/>
      <c r="J264" s="193"/>
      <c r="K264" s="193"/>
      <c r="L264" s="193"/>
      <c r="M264" s="193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  <c r="AA264" s="193"/>
      <c r="AB264" s="193"/>
      <c r="AC264" s="193"/>
      <c r="AD264" s="193"/>
      <c r="AE264" s="193"/>
      <c r="AF264" s="193"/>
      <c r="AG264" s="193"/>
      <c r="AH264" s="193"/>
      <c r="AI264" s="193"/>
      <c r="AJ264" s="193"/>
      <c r="AK264" s="193"/>
      <c r="AL264" s="193"/>
      <c r="AM264" s="193"/>
      <c r="AN264" s="193"/>
      <c r="AO264" s="193"/>
      <c r="AP264" s="193"/>
      <c r="AQ264" s="193"/>
      <c r="AR264" s="193"/>
      <c r="AS264" s="193"/>
      <c r="AT264" s="193"/>
      <c r="AU264" s="193"/>
      <c r="AV264" s="193"/>
      <c r="AW264" s="193"/>
      <c r="AX264" s="193"/>
      <c r="AY264" s="193"/>
      <c r="AZ264" s="193"/>
      <c r="BA264" s="193"/>
      <c r="BB264" s="193"/>
      <c r="BC264" s="193"/>
      <c r="BD264" s="195"/>
      <c r="BE264" s="195"/>
      <c r="BF264" s="195"/>
      <c r="BG264" s="195"/>
      <c r="BH264" s="195"/>
      <c r="BI264" s="195"/>
      <c r="BJ264" s="195"/>
      <c r="BK264" s="195"/>
      <c r="BL264" s="195"/>
      <c r="BM264" s="195"/>
      <c r="BN264" s="195"/>
      <c r="BO264" s="195"/>
      <c r="BP264" s="195"/>
      <c r="BQ264" s="195"/>
      <c r="BR264" s="195"/>
      <c r="BS264" s="195"/>
      <c r="BT264" s="195"/>
      <c r="BU264" s="195"/>
      <c r="BV264" s="195"/>
      <c r="BW264" s="195"/>
      <c r="BX264" s="195"/>
      <c r="BY264" s="195"/>
      <c r="BZ264" s="195"/>
      <c r="CA264" s="195"/>
      <c r="CB264" s="195"/>
      <c r="CC264" s="195"/>
      <c r="CD264" s="195"/>
      <c r="CE264" s="195"/>
      <c r="CF264" s="195"/>
      <c r="CG264" s="195"/>
      <c r="CH264" s="195"/>
      <c r="CI264" s="195"/>
      <c r="CJ264" s="195"/>
      <c r="CK264" s="195"/>
      <c r="CL264" s="195"/>
      <c r="CM264" s="195"/>
      <c r="CN264" s="195"/>
      <c r="CO264" s="195"/>
      <c r="CP264" s="195"/>
      <c r="CQ264" s="195"/>
      <c r="CR264" s="195"/>
      <c r="CS264" s="195"/>
      <c r="CT264" s="195"/>
      <c r="CU264" s="195"/>
      <c r="CV264" s="195"/>
      <c r="CW264" s="195"/>
      <c r="CX264" s="195"/>
      <c r="CY264" s="195"/>
      <c r="CZ264" s="195"/>
      <c r="DA264" s="195"/>
    </row>
    <row r="265" spans="1:105" s="115" customFormat="1" ht="15" customHeight="1">
      <c r="A265" s="192"/>
      <c r="B265" s="192"/>
      <c r="C265" s="192"/>
      <c r="D265" s="192"/>
      <c r="E265" s="192"/>
      <c r="F265" s="192"/>
      <c r="G265" s="192"/>
      <c r="H265" s="199" t="s">
        <v>478</v>
      </c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  <c r="AO265" s="199"/>
      <c r="AP265" s="199"/>
      <c r="AQ265" s="199"/>
      <c r="AR265" s="199"/>
      <c r="AS265" s="199"/>
      <c r="AT265" s="199"/>
      <c r="AU265" s="199"/>
      <c r="AV265" s="199"/>
      <c r="AW265" s="199"/>
      <c r="AX265" s="199"/>
      <c r="AY265" s="199"/>
      <c r="AZ265" s="199"/>
      <c r="BA265" s="199"/>
      <c r="BB265" s="199"/>
      <c r="BC265" s="200"/>
      <c r="BD265" s="195"/>
      <c r="BE265" s="195"/>
      <c r="BF265" s="195"/>
      <c r="BG265" s="195"/>
      <c r="BH265" s="195"/>
      <c r="BI265" s="195"/>
      <c r="BJ265" s="195"/>
      <c r="BK265" s="195"/>
      <c r="BL265" s="195"/>
      <c r="BM265" s="195"/>
      <c r="BN265" s="195"/>
      <c r="BO265" s="195"/>
      <c r="BP265" s="195"/>
      <c r="BQ265" s="195"/>
      <c r="BR265" s="195"/>
      <c r="BS265" s="195"/>
      <c r="BT265" s="195"/>
      <c r="BU265" s="195"/>
      <c r="BV265" s="195"/>
      <c r="BW265" s="195"/>
      <c r="BX265" s="195"/>
      <c r="BY265" s="195"/>
      <c r="BZ265" s="195"/>
      <c r="CA265" s="195"/>
      <c r="CB265" s="195"/>
      <c r="CC265" s="195"/>
      <c r="CD265" s="195"/>
      <c r="CE265" s="195"/>
      <c r="CF265" s="195"/>
      <c r="CG265" s="195"/>
      <c r="CH265" s="195"/>
      <c r="CI265" s="195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</row>
    <row r="266" spans="1:105" s="115" customFormat="1" ht="15" customHeight="1">
      <c r="A266" s="192"/>
      <c r="B266" s="192"/>
      <c r="C266" s="192"/>
      <c r="D266" s="192"/>
      <c r="E266" s="192"/>
      <c r="F266" s="192"/>
      <c r="G266" s="192"/>
      <c r="H266" s="193" t="s">
        <v>479</v>
      </c>
      <c r="I266" s="193"/>
      <c r="J266" s="193"/>
      <c r="K266" s="193"/>
      <c r="L266" s="193"/>
      <c r="M266" s="193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  <c r="AA266" s="193"/>
      <c r="AB266" s="193"/>
      <c r="AC266" s="193"/>
      <c r="AD266" s="193"/>
      <c r="AE266" s="193"/>
      <c r="AF266" s="193"/>
      <c r="AG266" s="193"/>
      <c r="AH266" s="193"/>
      <c r="AI266" s="193"/>
      <c r="AJ266" s="193"/>
      <c r="AK266" s="193"/>
      <c r="AL266" s="193"/>
      <c r="AM266" s="193"/>
      <c r="AN266" s="193"/>
      <c r="AO266" s="193"/>
      <c r="AP266" s="193"/>
      <c r="AQ266" s="193"/>
      <c r="AR266" s="193"/>
      <c r="AS266" s="193"/>
      <c r="AT266" s="193"/>
      <c r="AU266" s="193"/>
      <c r="AV266" s="193"/>
      <c r="AW266" s="193"/>
      <c r="AX266" s="193"/>
      <c r="AY266" s="193"/>
      <c r="AZ266" s="193"/>
      <c r="BA266" s="193"/>
      <c r="BB266" s="193"/>
      <c r="BC266" s="193"/>
      <c r="BD266" s="194"/>
      <c r="BE266" s="194"/>
      <c r="BF266" s="194"/>
      <c r="BG266" s="194"/>
      <c r="BH266" s="194"/>
      <c r="BI266" s="194"/>
      <c r="BJ266" s="194"/>
      <c r="BK266" s="194"/>
      <c r="BL266" s="194"/>
      <c r="BM266" s="194"/>
      <c r="BN266" s="194"/>
      <c r="BO266" s="194"/>
      <c r="BP266" s="194"/>
      <c r="BQ266" s="194"/>
      <c r="BR266" s="194"/>
      <c r="BS266" s="194"/>
      <c r="BT266" s="195"/>
      <c r="BU266" s="195"/>
      <c r="BV266" s="195"/>
      <c r="BW266" s="195"/>
      <c r="BX266" s="195"/>
      <c r="BY266" s="195"/>
      <c r="BZ266" s="195"/>
      <c r="CA266" s="195"/>
      <c r="CB266" s="195"/>
      <c r="CC266" s="195"/>
      <c r="CD266" s="195"/>
      <c r="CE266" s="195"/>
      <c r="CF266" s="195"/>
      <c r="CG266" s="195"/>
      <c r="CH266" s="195"/>
      <c r="CI266" s="195"/>
      <c r="CJ266" s="195"/>
      <c r="CK266" s="195"/>
      <c r="CL266" s="195"/>
      <c r="CM266" s="195"/>
      <c r="CN266" s="195"/>
      <c r="CO266" s="195"/>
      <c r="CP266" s="195"/>
      <c r="CQ266" s="195"/>
      <c r="CR266" s="195"/>
      <c r="CS266" s="195"/>
      <c r="CT266" s="195"/>
      <c r="CU266" s="195"/>
      <c r="CV266" s="195"/>
      <c r="CW266" s="195"/>
      <c r="CX266" s="195"/>
      <c r="CY266" s="195"/>
      <c r="CZ266" s="195"/>
      <c r="DA266" s="195"/>
    </row>
    <row r="267" spans="1:105" s="115" customFormat="1" ht="24" customHeight="1">
      <c r="A267" s="192"/>
      <c r="B267" s="192"/>
      <c r="C267" s="192"/>
      <c r="D267" s="192"/>
      <c r="E267" s="192"/>
      <c r="F267" s="192"/>
      <c r="G267" s="192"/>
      <c r="H267" s="193" t="s">
        <v>480</v>
      </c>
      <c r="I267" s="193"/>
      <c r="J267" s="193"/>
      <c r="K267" s="193"/>
      <c r="L267" s="193"/>
      <c r="M267" s="193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  <c r="AA267" s="193"/>
      <c r="AB267" s="193"/>
      <c r="AC267" s="193"/>
      <c r="AD267" s="193"/>
      <c r="AE267" s="193"/>
      <c r="AF267" s="193"/>
      <c r="AG267" s="193"/>
      <c r="AH267" s="193"/>
      <c r="AI267" s="193"/>
      <c r="AJ267" s="193"/>
      <c r="AK267" s="193"/>
      <c r="AL267" s="193"/>
      <c r="AM267" s="193"/>
      <c r="AN267" s="193"/>
      <c r="AO267" s="193"/>
      <c r="AP267" s="193"/>
      <c r="AQ267" s="193"/>
      <c r="AR267" s="193"/>
      <c r="AS267" s="193"/>
      <c r="AT267" s="193"/>
      <c r="AU267" s="193"/>
      <c r="AV267" s="193"/>
      <c r="AW267" s="193"/>
      <c r="AX267" s="193"/>
      <c r="AY267" s="193"/>
      <c r="AZ267" s="193"/>
      <c r="BA267" s="193"/>
      <c r="BB267" s="193"/>
      <c r="BC267" s="193"/>
      <c r="BD267" s="194"/>
      <c r="BE267" s="194"/>
      <c r="BF267" s="194"/>
      <c r="BG267" s="194"/>
      <c r="BH267" s="194"/>
      <c r="BI267" s="194"/>
      <c r="BJ267" s="194"/>
      <c r="BK267" s="194"/>
      <c r="BL267" s="194"/>
      <c r="BM267" s="194"/>
      <c r="BN267" s="194"/>
      <c r="BO267" s="194"/>
      <c r="BP267" s="194"/>
      <c r="BQ267" s="194"/>
      <c r="BR267" s="194"/>
      <c r="BS267" s="194"/>
      <c r="BT267" s="195"/>
      <c r="BU267" s="195"/>
      <c r="BV267" s="195"/>
      <c r="BW267" s="195"/>
      <c r="BX267" s="195"/>
      <c r="BY267" s="195"/>
      <c r="BZ267" s="195"/>
      <c r="CA267" s="195"/>
      <c r="CB267" s="195"/>
      <c r="CC267" s="195"/>
      <c r="CD267" s="195"/>
      <c r="CE267" s="195"/>
      <c r="CF267" s="195"/>
      <c r="CG267" s="195"/>
      <c r="CH267" s="195"/>
      <c r="CI267" s="195"/>
      <c r="CJ267" s="198"/>
      <c r="CK267" s="198"/>
      <c r="CL267" s="198"/>
      <c r="CM267" s="198"/>
      <c r="CN267" s="198"/>
      <c r="CO267" s="198"/>
      <c r="CP267" s="198"/>
      <c r="CQ267" s="198"/>
      <c r="CR267" s="198"/>
      <c r="CS267" s="198"/>
      <c r="CT267" s="198"/>
      <c r="CU267" s="198"/>
      <c r="CV267" s="198"/>
      <c r="CW267" s="198"/>
      <c r="CX267" s="198"/>
      <c r="CY267" s="198"/>
      <c r="CZ267" s="198"/>
      <c r="DA267" s="198"/>
    </row>
    <row r="268" spans="1:105" s="115" customFormat="1" ht="15" customHeight="1">
      <c r="A268" s="192"/>
      <c r="B268" s="192"/>
      <c r="C268" s="192"/>
      <c r="D268" s="192"/>
      <c r="E268" s="192"/>
      <c r="F268" s="192"/>
      <c r="G268" s="192"/>
      <c r="H268" s="193" t="s">
        <v>481</v>
      </c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  <c r="AA268" s="193"/>
      <c r="AB268" s="193"/>
      <c r="AC268" s="193"/>
      <c r="AD268" s="193"/>
      <c r="AE268" s="193"/>
      <c r="AF268" s="193"/>
      <c r="AG268" s="193"/>
      <c r="AH268" s="193"/>
      <c r="AI268" s="193"/>
      <c r="AJ268" s="193"/>
      <c r="AK268" s="193"/>
      <c r="AL268" s="193"/>
      <c r="AM268" s="193"/>
      <c r="AN268" s="193"/>
      <c r="AO268" s="193"/>
      <c r="AP268" s="193"/>
      <c r="AQ268" s="193"/>
      <c r="AR268" s="193"/>
      <c r="AS268" s="193"/>
      <c r="AT268" s="193"/>
      <c r="AU268" s="193"/>
      <c r="AV268" s="193"/>
      <c r="AW268" s="193"/>
      <c r="AX268" s="193"/>
      <c r="AY268" s="193"/>
      <c r="AZ268" s="193"/>
      <c r="BA268" s="193"/>
      <c r="BB268" s="193"/>
      <c r="BC268" s="193"/>
      <c r="BD268" s="194"/>
      <c r="BE268" s="194"/>
      <c r="BF268" s="194"/>
      <c r="BG268" s="194"/>
      <c r="BH268" s="194"/>
      <c r="BI268" s="194"/>
      <c r="BJ268" s="194"/>
      <c r="BK268" s="194"/>
      <c r="BL268" s="194"/>
      <c r="BM268" s="194"/>
      <c r="BN268" s="194"/>
      <c r="BO268" s="194"/>
      <c r="BP268" s="194"/>
      <c r="BQ268" s="194"/>
      <c r="BR268" s="194"/>
      <c r="BS268" s="194"/>
      <c r="BT268" s="195"/>
      <c r="BU268" s="195"/>
      <c r="BV268" s="195"/>
      <c r="BW268" s="195"/>
      <c r="BX268" s="195"/>
      <c r="BY268" s="195"/>
      <c r="BZ268" s="195"/>
      <c r="CA268" s="195"/>
      <c r="CB268" s="195"/>
      <c r="CC268" s="195"/>
      <c r="CD268" s="195"/>
      <c r="CE268" s="195"/>
      <c r="CF268" s="195"/>
      <c r="CG268" s="195"/>
      <c r="CH268" s="195"/>
      <c r="CI268" s="195"/>
      <c r="CJ268" s="195"/>
      <c r="CK268" s="195"/>
      <c r="CL268" s="195"/>
      <c r="CM268" s="195"/>
      <c r="CN268" s="195"/>
      <c r="CO268" s="195"/>
      <c r="CP268" s="195"/>
      <c r="CQ268" s="195"/>
      <c r="CR268" s="195"/>
      <c r="CS268" s="195"/>
      <c r="CT268" s="195"/>
      <c r="CU268" s="195"/>
      <c r="CV268" s="195"/>
      <c r="CW268" s="195"/>
      <c r="CX268" s="195"/>
      <c r="CY268" s="195"/>
      <c r="CZ268" s="195"/>
      <c r="DA268" s="195"/>
    </row>
    <row r="269" spans="1:105" s="115" customFormat="1" ht="15" customHeight="1">
      <c r="A269" s="192"/>
      <c r="B269" s="192"/>
      <c r="C269" s="192"/>
      <c r="D269" s="192"/>
      <c r="E269" s="192"/>
      <c r="F269" s="192"/>
      <c r="G269" s="192"/>
      <c r="H269" s="193"/>
      <c r="I269" s="193"/>
      <c r="J269" s="193"/>
      <c r="K269" s="193"/>
      <c r="L269" s="193"/>
      <c r="M269" s="193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  <c r="AA269" s="193"/>
      <c r="AB269" s="193"/>
      <c r="AC269" s="193"/>
      <c r="AD269" s="193"/>
      <c r="AE269" s="193"/>
      <c r="AF269" s="193"/>
      <c r="AG269" s="193"/>
      <c r="AH269" s="193"/>
      <c r="AI269" s="193"/>
      <c r="AJ269" s="193"/>
      <c r="AK269" s="193"/>
      <c r="AL269" s="193"/>
      <c r="AM269" s="193"/>
      <c r="AN269" s="193"/>
      <c r="AO269" s="193"/>
      <c r="AP269" s="193"/>
      <c r="AQ269" s="193"/>
      <c r="AR269" s="193"/>
      <c r="AS269" s="193"/>
      <c r="AT269" s="193"/>
      <c r="AU269" s="193"/>
      <c r="AV269" s="193"/>
      <c r="AW269" s="193"/>
      <c r="AX269" s="193"/>
      <c r="AY269" s="193"/>
      <c r="AZ269" s="193"/>
      <c r="BA269" s="193"/>
      <c r="BB269" s="193"/>
      <c r="BC269" s="193"/>
      <c r="BD269" s="194"/>
      <c r="BE269" s="194"/>
      <c r="BF269" s="194"/>
      <c r="BG269" s="194"/>
      <c r="BH269" s="194"/>
      <c r="BI269" s="194"/>
      <c r="BJ269" s="194"/>
      <c r="BK269" s="194"/>
      <c r="BL269" s="194"/>
      <c r="BM269" s="194"/>
      <c r="BN269" s="194"/>
      <c r="BO269" s="194"/>
      <c r="BP269" s="194"/>
      <c r="BQ269" s="194"/>
      <c r="BR269" s="194"/>
      <c r="BS269" s="194"/>
      <c r="BT269" s="195"/>
      <c r="BU269" s="195"/>
      <c r="BV269" s="195"/>
      <c r="BW269" s="195"/>
      <c r="BX269" s="195"/>
      <c r="BY269" s="195"/>
      <c r="BZ269" s="195"/>
      <c r="CA269" s="195"/>
      <c r="CB269" s="195"/>
      <c r="CC269" s="195"/>
      <c r="CD269" s="195"/>
      <c r="CE269" s="195"/>
      <c r="CF269" s="195"/>
      <c r="CG269" s="195"/>
      <c r="CH269" s="195"/>
      <c r="CI269" s="195"/>
      <c r="CJ269" s="195"/>
      <c r="CK269" s="195"/>
      <c r="CL269" s="195"/>
      <c r="CM269" s="195"/>
      <c r="CN269" s="195"/>
      <c r="CO269" s="195"/>
      <c r="CP269" s="195"/>
      <c r="CQ269" s="195"/>
      <c r="CR269" s="195"/>
      <c r="CS269" s="195"/>
      <c r="CT269" s="195"/>
      <c r="CU269" s="195"/>
      <c r="CV269" s="195"/>
      <c r="CW269" s="195"/>
      <c r="CX269" s="195"/>
      <c r="CY269" s="195"/>
      <c r="CZ269" s="195"/>
      <c r="DA269" s="195"/>
    </row>
    <row r="270" spans="1:105" s="115" customFormat="1" ht="15" customHeight="1">
      <c r="A270" s="192"/>
      <c r="B270" s="192"/>
      <c r="C270" s="192"/>
      <c r="D270" s="192"/>
      <c r="E270" s="192"/>
      <c r="F270" s="192"/>
      <c r="G270" s="192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  <c r="AA270" s="193"/>
      <c r="AB270" s="193"/>
      <c r="AC270" s="193"/>
      <c r="AD270" s="193"/>
      <c r="AE270" s="193"/>
      <c r="AF270" s="193"/>
      <c r="AG270" s="193"/>
      <c r="AH270" s="193"/>
      <c r="AI270" s="193"/>
      <c r="AJ270" s="193"/>
      <c r="AK270" s="193"/>
      <c r="AL270" s="193"/>
      <c r="AM270" s="193"/>
      <c r="AN270" s="193"/>
      <c r="AO270" s="193"/>
      <c r="AP270" s="193"/>
      <c r="AQ270" s="193"/>
      <c r="AR270" s="193"/>
      <c r="AS270" s="193"/>
      <c r="AT270" s="193"/>
      <c r="AU270" s="193"/>
      <c r="AV270" s="193"/>
      <c r="AW270" s="193"/>
      <c r="AX270" s="193"/>
      <c r="AY270" s="193"/>
      <c r="AZ270" s="193"/>
      <c r="BA270" s="193"/>
      <c r="BB270" s="193"/>
      <c r="BC270" s="193"/>
      <c r="BD270" s="194"/>
      <c r="BE270" s="194"/>
      <c r="BF270" s="194"/>
      <c r="BG270" s="194"/>
      <c r="BH270" s="194"/>
      <c r="BI270" s="194"/>
      <c r="BJ270" s="194"/>
      <c r="BK270" s="194"/>
      <c r="BL270" s="194"/>
      <c r="BM270" s="194"/>
      <c r="BN270" s="194"/>
      <c r="BO270" s="194"/>
      <c r="BP270" s="194"/>
      <c r="BQ270" s="194"/>
      <c r="BR270" s="194"/>
      <c r="BS270" s="194"/>
      <c r="BT270" s="195"/>
      <c r="BU270" s="195"/>
      <c r="BV270" s="195"/>
      <c r="BW270" s="195"/>
      <c r="BX270" s="195"/>
      <c r="BY270" s="195"/>
      <c r="BZ270" s="195"/>
      <c r="CA270" s="195"/>
      <c r="CB270" s="195"/>
      <c r="CC270" s="195"/>
      <c r="CD270" s="195"/>
      <c r="CE270" s="195"/>
      <c r="CF270" s="195"/>
      <c r="CG270" s="195"/>
      <c r="CH270" s="195"/>
      <c r="CI270" s="195"/>
      <c r="CJ270" s="195"/>
      <c r="CK270" s="195"/>
      <c r="CL270" s="195"/>
      <c r="CM270" s="195"/>
      <c r="CN270" s="195"/>
      <c r="CO270" s="195"/>
      <c r="CP270" s="195"/>
      <c r="CQ270" s="195"/>
      <c r="CR270" s="195"/>
      <c r="CS270" s="195"/>
      <c r="CT270" s="195"/>
      <c r="CU270" s="195"/>
      <c r="CV270" s="195"/>
      <c r="CW270" s="195"/>
      <c r="CX270" s="195"/>
      <c r="CY270" s="195"/>
      <c r="CZ270" s="195"/>
      <c r="DA270" s="195"/>
    </row>
    <row r="271" spans="1:105" s="115" customFormat="1" ht="15" customHeight="1">
      <c r="A271" s="192"/>
      <c r="B271" s="192"/>
      <c r="C271" s="192"/>
      <c r="D271" s="192"/>
      <c r="E271" s="192"/>
      <c r="F271" s="192"/>
      <c r="G271" s="192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  <c r="AA271" s="193"/>
      <c r="AB271" s="193"/>
      <c r="AC271" s="193"/>
      <c r="AD271" s="193"/>
      <c r="AE271" s="193"/>
      <c r="AF271" s="193"/>
      <c r="AG271" s="193"/>
      <c r="AH271" s="193"/>
      <c r="AI271" s="193"/>
      <c r="AJ271" s="193"/>
      <c r="AK271" s="193"/>
      <c r="AL271" s="193"/>
      <c r="AM271" s="193"/>
      <c r="AN271" s="193"/>
      <c r="AO271" s="193"/>
      <c r="AP271" s="193"/>
      <c r="AQ271" s="193"/>
      <c r="AR271" s="193"/>
      <c r="AS271" s="193"/>
      <c r="AT271" s="193"/>
      <c r="AU271" s="193"/>
      <c r="AV271" s="193"/>
      <c r="AW271" s="193"/>
      <c r="AX271" s="193"/>
      <c r="AY271" s="193"/>
      <c r="AZ271" s="193"/>
      <c r="BA271" s="193"/>
      <c r="BB271" s="193"/>
      <c r="BC271" s="193"/>
      <c r="BD271" s="194"/>
      <c r="BE271" s="194"/>
      <c r="BF271" s="194"/>
      <c r="BG271" s="194"/>
      <c r="BH271" s="194"/>
      <c r="BI271" s="194"/>
      <c r="BJ271" s="194"/>
      <c r="BK271" s="194"/>
      <c r="BL271" s="194"/>
      <c r="BM271" s="194"/>
      <c r="BN271" s="194"/>
      <c r="BO271" s="194"/>
      <c r="BP271" s="194"/>
      <c r="BQ271" s="194"/>
      <c r="BR271" s="194"/>
      <c r="BS271" s="194"/>
      <c r="BT271" s="195"/>
      <c r="BU271" s="195"/>
      <c r="BV271" s="195"/>
      <c r="BW271" s="195"/>
      <c r="BX271" s="195"/>
      <c r="BY271" s="195"/>
      <c r="BZ271" s="195"/>
      <c r="CA271" s="195"/>
      <c r="CB271" s="195"/>
      <c r="CC271" s="195"/>
      <c r="CD271" s="195"/>
      <c r="CE271" s="195"/>
      <c r="CF271" s="195"/>
      <c r="CG271" s="195"/>
      <c r="CH271" s="195"/>
      <c r="CI271" s="195"/>
      <c r="CJ271" s="195"/>
      <c r="CK271" s="195"/>
      <c r="CL271" s="195"/>
      <c r="CM271" s="195"/>
      <c r="CN271" s="195"/>
      <c r="CO271" s="195"/>
      <c r="CP271" s="195"/>
      <c r="CQ271" s="195"/>
      <c r="CR271" s="195"/>
      <c r="CS271" s="195"/>
      <c r="CT271" s="195"/>
      <c r="CU271" s="195"/>
      <c r="CV271" s="195"/>
      <c r="CW271" s="195"/>
      <c r="CX271" s="195"/>
      <c r="CY271" s="195"/>
      <c r="CZ271" s="195"/>
      <c r="DA271" s="195"/>
    </row>
    <row r="272" spans="1:105" s="115" customFormat="1" ht="15" customHeight="1">
      <c r="A272" s="192"/>
      <c r="B272" s="192"/>
      <c r="C272" s="192"/>
      <c r="D272" s="192"/>
      <c r="E272" s="192"/>
      <c r="F272" s="192"/>
      <c r="G272" s="192"/>
      <c r="H272" s="193"/>
      <c r="I272" s="193"/>
      <c r="J272" s="193"/>
      <c r="K272" s="193"/>
      <c r="L272" s="193"/>
      <c r="M272" s="193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  <c r="AA272" s="193"/>
      <c r="AB272" s="193"/>
      <c r="AC272" s="193"/>
      <c r="AD272" s="193"/>
      <c r="AE272" s="193"/>
      <c r="AF272" s="193"/>
      <c r="AG272" s="193"/>
      <c r="AH272" s="193"/>
      <c r="AI272" s="193"/>
      <c r="AJ272" s="193"/>
      <c r="AK272" s="193"/>
      <c r="AL272" s="193"/>
      <c r="AM272" s="193"/>
      <c r="AN272" s="193"/>
      <c r="AO272" s="193"/>
      <c r="AP272" s="193"/>
      <c r="AQ272" s="193"/>
      <c r="AR272" s="193"/>
      <c r="AS272" s="193"/>
      <c r="AT272" s="193"/>
      <c r="AU272" s="193"/>
      <c r="AV272" s="193"/>
      <c r="AW272" s="193"/>
      <c r="AX272" s="193"/>
      <c r="AY272" s="193"/>
      <c r="AZ272" s="193"/>
      <c r="BA272" s="193"/>
      <c r="BB272" s="193"/>
      <c r="BC272" s="193"/>
      <c r="BD272" s="194"/>
      <c r="BE272" s="194"/>
      <c r="BF272" s="194"/>
      <c r="BG272" s="194"/>
      <c r="BH272" s="194"/>
      <c r="BI272" s="194"/>
      <c r="BJ272" s="194"/>
      <c r="BK272" s="194"/>
      <c r="BL272" s="194"/>
      <c r="BM272" s="194"/>
      <c r="BN272" s="194"/>
      <c r="BO272" s="194"/>
      <c r="BP272" s="194"/>
      <c r="BQ272" s="194"/>
      <c r="BR272" s="194"/>
      <c r="BS272" s="194"/>
      <c r="BT272" s="196"/>
      <c r="BU272" s="196"/>
      <c r="BV272" s="196"/>
      <c r="BW272" s="196"/>
      <c r="BX272" s="196"/>
      <c r="BY272" s="196"/>
      <c r="BZ272" s="196"/>
      <c r="CA272" s="196"/>
      <c r="CB272" s="196"/>
      <c r="CC272" s="196"/>
      <c r="CD272" s="196"/>
      <c r="CE272" s="196"/>
      <c r="CF272" s="196"/>
      <c r="CG272" s="196"/>
      <c r="CH272" s="196"/>
      <c r="CI272" s="196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</row>
    <row r="273" spans="1:105" s="115" customFormat="1" ht="15" customHeight="1">
      <c r="A273" s="181"/>
      <c r="B273" s="181"/>
      <c r="C273" s="181"/>
      <c r="D273" s="181"/>
      <c r="E273" s="181"/>
      <c r="F273" s="181"/>
      <c r="G273" s="181"/>
      <c r="H273" s="182" t="s">
        <v>336</v>
      </c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82"/>
      <c r="AR273" s="182"/>
      <c r="AS273" s="182"/>
      <c r="AT273" s="182"/>
      <c r="AU273" s="182"/>
      <c r="AV273" s="182"/>
      <c r="AW273" s="182"/>
      <c r="AX273" s="182"/>
      <c r="AY273" s="182"/>
      <c r="AZ273" s="182"/>
      <c r="BA273" s="182"/>
      <c r="BB273" s="182"/>
      <c r="BC273" s="183"/>
      <c r="BD273" s="184"/>
      <c r="BE273" s="184"/>
      <c r="BF273" s="184"/>
      <c r="BG273" s="184"/>
      <c r="BH273" s="184"/>
      <c r="BI273" s="184"/>
      <c r="BJ273" s="184"/>
      <c r="BK273" s="184"/>
      <c r="BL273" s="184"/>
      <c r="BM273" s="184"/>
      <c r="BN273" s="184"/>
      <c r="BO273" s="184"/>
      <c r="BP273" s="184"/>
      <c r="BQ273" s="184"/>
      <c r="BR273" s="184"/>
      <c r="BS273" s="184"/>
      <c r="BT273" s="184" t="s">
        <v>293</v>
      </c>
      <c r="BU273" s="184"/>
      <c r="BV273" s="184"/>
      <c r="BW273" s="184"/>
      <c r="BX273" s="184"/>
      <c r="BY273" s="184"/>
      <c r="BZ273" s="184"/>
      <c r="CA273" s="184"/>
      <c r="CB273" s="184"/>
      <c r="CC273" s="184"/>
      <c r="CD273" s="184"/>
      <c r="CE273" s="184"/>
      <c r="CF273" s="184"/>
      <c r="CG273" s="184"/>
      <c r="CH273" s="184"/>
      <c r="CI273" s="184"/>
      <c r="CJ273" s="185">
        <f>SUM(CJ261:DA272)</f>
        <v>0</v>
      </c>
      <c r="CK273" s="184"/>
      <c r="CL273" s="184"/>
      <c r="CM273" s="184"/>
      <c r="CN273" s="184"/>
      <c r="CO273" s="184"/>
      <c r="CP273" s="184"/>
      <c r="CQ273" s="184"/>
      <c r="CR273" s="184"/>
      <c r="CS273" s="184"/>
      <c r="CT273" s="184"/>
      <c r="CU273" s="184"/>
      <c r="CV273" s="184"/>
      <c r="CW273" s="184"/>
      <c r="CX273" s="184"/>
      <c r="CY273" s="184"/>
      <c r="CZ273" s="184"/>
      <c r="DA273" s="184"/>
    </row>
  </sheetData>
  <mergeCells count="968">
    <mergeCell ref="BD270:BS270"/>
    <mergeCell ref="BT270:CI270"/>
    <mergeCell ref="CJ270:DA270"/>
    <mergeCell ref="A267:G267"/>
    <mergeCell ref="H267:BC267"/>
    <mergeCell ref="BD267:BS267"/>
    <mergeCell ref="A273:G273"/>
    <mergeCell ref="H273:BC273"/>
    <mergeCell ref="BD273:BS273"/>
    <mergeCell ref="BT273:CI273"/>
    <mergeCell ref="CJ273:DA273"/>
    <mergeCell ref="A272:G272"/>
    <mergeCell ref="H272:BC272"/>
    <mergeCell ref="BD272:BS272"/>
    <mergeCell ref="BT272:CI272"/>
    <mergeCell ref="CJ272:DA272"/>
    <mergeCell ref="AE22:AZ22"/>
    <mergeCell ref="AE31:AZ31"/>
    <mergeCell ref="A271:G271"/>
    <mergeCell ref="H271:BC271"/>
    <mergeCell ref="BD271:BS271"/>
    <mergeCell ref="BT271:CI271"/>
    <mergeCell ref="CJ271:DA271"/>
    <mergeCell ref="A269:G269"/>
    <mergeCell ref="H269:BC269"/>
    <mergeCell ref="BD269:BS269"/>
    <mergeCell ref="BT269:CI269"/>
    <mergeCell ref="CJ269:DA269"/>
    <mergeCell ref="BT267:CI267"/>
    <mergeCell ref="CJ267:DA267"/>
    <mergeCell ref="A268:G268"/>
    <mergeCell ref="H268:BC268"/>
    <mergeCell ref="BD268:BS268"/>
    <mergeCell ref="BT268:CI268"/>
    <mergeCell ref="CJ268:DA268"/>
    <mergeCell ref="A265:G265"/>
    <mergeCell ref="H265:BC265"/>
    <mergeCell ref="BD265:BS265"/>
    <mergeCell ref="A270:G270"/>
    <mergeCell ref="H270:BC270"/>
    <mergeCell ref="BT265:CI265"/>
    <mergeCell ref="CJ265:DA265"/>
    <mergeCell ref="A266:G266"/>
    <mergeCell ref="H266:BC266"/>
    <mergeCell ref="BD266:BS266"/>
    <mergeCell ref="BT266:CI266"/>
    <mergeCell ref="CJ266:DA266"/>
    <mergeCell ref="A261:G261"/>
    <mergeCell ref="H261:BC261"/>
    <mergeCell ref="BD261:BS261"/>
    <mergeCell ref="BT261:CI261"/>
    <mergeCell ref="CJ261:DA261"/>
    <mergeCell ref="A262:G262"/>
    <mergeCell ref="H262:BC262"/>
    <mergeCell ref="BD262:BS262"/>
    <mergeCell ref="BT262:CI262"/>
    <mergeCell ref="CJ262:DA262"/>
    <mergeCell ref="A263:G263"/>
    <mergeCell ref="H263:BC263"/>
    <mergeCell ref="BD263:BS263"/>
    <mergeCell ref="BT263:CI263"/>
    <mergeCell ref="CJ263:DA263"/>
    <mergeCell ref="A264:G264"/>
    <mergeCell ref="H264:BC264"/>
    <mergeCell ref="BD264:BS264"/>
    <mergeCell ref="BT264:CI264"/>
    <mergeCell ref="CJ264:DA264"/>
    <mergeCell ref="A255:G255"/>
    <mergeCell ref="H255:BC255"/>
    <mergeCell ref="BD255:BS255"/>
    <mergeCell ref="BT255:CI255"/>
    <mergeCell ref="CJ255:DA255"/>
    <mergeCell ref="A257:DA257"/>
    <mergeCell ref="A259:G259"/>
    <mergeCell ref="H259:BC259"/>
    <mergeCell ref="BD259:BS259"/>
    <mergeCell ref="BT259:CI259"/>
    <mergeCell ref="CJ259:DA259"/>
    <mergeCell ref="A260:G260"/>
    <mergeCell ref="H260:BC260"/>
    <mergeCell ref="BD260:BS260"/>
    <mergeCell ref="BT260:CI260"/>
    <mergeCell ref="CJ260:DA260"/>
    <mergeCell ref="A253:G253"/>
    <mergeCell ref="H253:BC253"/>
    <mergeCell ref="BD253:BS253"/>
    <mergeCell ref="BT253:CI253"/>
    <mergeCell ref="CJ253:DA253"/>
    <mergeCell ref="A254:G254"/>
    <mergeCell ref="H254:BC254"/>
    <mergeCell ref="BD254:BS254"/>
    <mergeCell ref="BT254:CI254"/>
    <mergeCell ref="CJ254:DA254"/>
    <mergeCell ref="A249:G249"/>
    <mergeCell ref="H249:BC249"/>
    <mergeCell ref="BD249:BS249"/>
    <mergeCell ref="BT249:CI249"/>
    <mergeCell ref="CJ249:DA249"/>
    <mergeCell ref="A250:G250"/>
    <mergeCell ref="H250:BC250"/>
    <mergeCell ref="BD250:BS250"/>
    <mergeCell ref="BT250:CI250"/>
    <mergeCell ref="CJ250:DA250"/>
    <mergeCell ref="A251:G251"/>
    <mergeCell ref="H251:BC251"/>
    <mergeCell ref="BD251:BS251"/>
    <mergeCell ref="BT251:CI251"/>
    <mergeCell ref="CJ251:DA251"/>
    <mergeCell ref="A252:G252"/>
    <mergeCell ref="H252:BC252"/>
    <mergeCell ref="BD252:BS252"/>
    <mergeCell ref="BT252:CI252"/>
    <mergeCell ref="CJ252:DA252"/>
    <mergeCell ref="A245:G245"/>
    <mergeCell ref="H245:BC245"/>
    <mergeCell ref="BD245:BS245"/>
    <mergeCell ref="BT245:CI245"/>
    <mergeCell ref="CJ245:DA245"/>
    <mergeCell ref="A246:G246"/>
    <mergeCell ref="H246:BC246"/>
    <mergeCell ref="BD246:BS246"/>
    <mergeCell ref="BT246:CI246"/>
    <mergeCell ref="CJ246:DA246"/>
    <mergeCell ref="A247:G247"/>
    <mergeCell ref="H247:BC247"/>
    <mergeCell ref="BD247:BS247"/>
    <mergeCell ref="BT247:CI247"/>
    <mergeCell ref="CJ247:DA247"/>
    <mergeCell ref="A248:G248"/>
    <mergeCell ref="H248:BC248"/>
    <mergeCell ref="BD248:BS248"/>
    <mergeCell ref="BT248:CI248"/>
    <mergeCell ref="CJ248:DA248"/>
    <mergeCell ref="A244:G244"/>
    <mergeCell ref="H244:BC244"/>
    <mergeCell ref="BD244:BS244"/>
    <mergeCell ref="BT244:CI244"/>
    <mergeCell ref="CJ244:DA244"/>
    <mergeCell ref="A239:G239"/>
    <mergeCell ref="H239:BS239"/>
    <mergeCell ref="BT239:CI239"/>
    <mergeCell ref="CJ239:DA239"/>
    <mergeCell ref="A240:G240"/>
    <mergeCell ref="H240:BS240"/>
    <mergeCell ref="BT240:CI240"/>
    <mergeCell ref="CJ240:DA240"/>
    <mergeCell ref="A231:G231"/>
    <mergeCell ref="H231:BS231"/>
    <mergeCell ref="BT231:CI231"/>
    <mergeCell ref="CJ231:DA231"/>
    <mergeCell ref="A232:G232"/>
    <mergeCell ref="H232:BS232"/>
    <mergeCell ref="BT232:CI232"/>
    <mergeCell ref="CJ232:DA232"/>
    <mergeCell ref="A242:DA242"/>
    <mergeCell ref="A237:G237"/>
    <mergeCell ref="H237:BS237"/>
    <mergeCell ref="BT237:CI237"/>
    <mergeCell ref="CJ237:DA237"/>
    <mergeCell ref="A238:G238"/>
    <mergeCell ref="H238:BS238"/>
    <mergeCell ref="BT238:CI238"/>
    <mergeCell ref="CJ238:DA238"/>
    <mergeCell ref="A235:G235"/>
    <mergeCell ref="H235:BS235"/>
    <mergeCell ref="BT235:CI235"/>
    <mergeCell ref="CJ235:DA235"/>
    <mergeCell ref="A236:G236"/>
    <mergeCell ref="H236:BS236"/>
    <mergeCell ref="BT236:CI236"/>
    <mergeCell ref="CJ236:DA236"/>
    <mergeCell ref="A233:G233"/>
    <mergeCell ref="H233:BS233"/>
    <mergeCell ref="BT233:CI233"/>
    <mergeCell ref="CJ233:DA233"/>
    <mergeCell ref="A234:G234"/>
    <mergeCell ref="H234:BS234"/>
    <mergeCell ref="BT234:CI234"/>
    <mergeCell ref="CJ234:DA234"/>
    <mergeCell ref="A230:G230"/>
    <mergeCell ref="H230:BS230"/>
    <mergeCell ref="BT230:CI230"/>
    <mergeCell ref="CJ230:DA230"/>
    <mergeCell ref="A227:G227"/>
    <mergeCell ref="H227:BS227"/>
    <mergeCell ref="BT227:CI227"/>
    <mergeCell ref="CJ227:DA227"/>
    <mergeCell ref="A228:G228"/>
    <mergeCell ref="H228:BS228"/>
    <mergeCell ref="BT228:CI228"/>
    <mergeCell ref="CJ228:DA228"/>
    <mergeCell ref="A217:G217"/>
    <mergeCell ref="H217:BC217"/>
    <mergeCell ref="BD217:BS217"/>
    <mergeCell ref="BT217:CI217"/>
    <mergeCell ref="CJ217:DA217"/>
    <mergeCell ref="A219:DA219"/>
    <mergeCell ref="A229:G229"/>
    <mergeCell ref="H229:BS229"/>
    <mergeCell ref="BT229:CI229"/>
    <mergeCell ref="CJ229:DA229"/>
    <mergeCell ref="A225:G225"/>
    <mergeCell ref="H225:BS225"/>
    <mergeCell ref="BT225:CI225"/>
    <mergeCell ref="CJ225:DA225"/>
    <mergeCell ref="A226:G226"/>
    <mergeCell ref="H226:BS226"/>
    <mergeCell ref="BT226:CI226"/>
    <mergeCell ref="CJ226:DA226"/>
    <mergeCell ref="A223:G223"/>
    <mergeCell ref="H223:BS223"/>
    <mergeCell ref="BT223:CI223"/>
    <mergeCell ref="CJ223:DA223"/>
    <mergeCell ref="A224:G224"/>
    <mergeCell ref="H224:BS224"/>
    <mergeCell ref="BT224:CI224"/>
    <mergeCell ref="CJ224:DA224"/>
    <mergeCell ref="A221:G221"/>
    <mergeCell ref="H221:BS221"/>
    <mergeCell ref="BT221:CI221"/>
    <mergeCell ref="CJ221:DA221"/>
    <mergeCell ref="A222:G222"/>
    <mergeCell ref="H222:BS222"/>
    <mergeCell ref="BT222:CI222"/>
    <mergeCell ref="CJ222:DA222"/>
    <mergeCell ref="A213:G213"/>
    <mergeCell ref="H213:BC213"/>
    <mergeCell ref="BD213:BS213"/>
    <mergeCell ref="BT213:CI213"/>
    <mergeCell ref="CJ213:DA213"/>
    <mergeCell ref="A214:G214"/>
    <mergeCell ref="H214:BC214"/>
    <mergeCell ref="BD214:BS214"/>
    <mergeCell ref="BT214:CI214"/>
    <mergeCell ref="CJ214:DA214"/>
    <mergeCell ref="A215:G215"/>
    <mergeCell ref="H215:BC215"/>
    <mergeCell ref="BD215:BS215"/>
    <mergeCell ref="BT215:CI215"/>
    <mergeCell ref="CJ215:DA215"/>
    <mergeCell ref="A216:G216"/>
    <mergeCell ref="H216:BC216"/>
    <mergeCell ref="BD216:BS216"/>
    <mergeCell ref="BT216:CI216"/>
    <mergeCell ref="CJ216:DA216"/>
    <mergeCell ref="A209:G209"/>
    <mergeCell ref="H209:BC209"/>
    <mergeCell ref="BD209:BS209"/>
    <mergeCell ref="BT209:CI209"/>
    <mergeCell ref="CJ209:DA209"/>
    <mergeCell ref="A210:G210"/>
    <mergeCell ref="H210:BC210"/>
    <mergeCell ref="BD210:BS210"/>
    <mergeCell ref="BT210:CI210"/>
    <mergeCell ref="CJ210:DA210"/>
    <mergeCell ref="A211:G211"/>
    <mergeCell ref="H211:BC211"/>
    <mergeCell ref="BD211:BS211"/>
    <mergeCell ref="BT211:CI211"/>
    <mergeCell ref="CJ211:DA211"/>
    <mergeCell ref="A212:G212"/>
    <mergeCell ref="H212:BC212"/>
    <mergeCell ref="BD212:BS212"/>
    <mergeCell ref="BT212:CI212"/>
    <mergeCell ref="CJ212:DA212"/>
    <mergeCell ref="A205:G205"/>
    <mergeCell ref="H205:BC205"/>
    <mergeCell ref="BD205:BS205"/>
    <mergeCell ref="BT205:CI205"/>
    <mergeCell ref="CJ205:DA205"/>
    <mergeCell ref="A206:G206"/>
    <mergeCell ref="H206:BC206"/>
    <mergeCell ref="BD206:BS206"/>
    <mergeCell ref="BT206:CI206"/>
    <mergeCell ref="CJ206:DA206"/>
    <mergeCell ref="A207:G207"/>
    <mergeCell ref="H207:BC207"/>
    <mergeCell ref="BD207:BS207"/>
    <mergeCell ref="BT207:CI207"/>
    <mergeCell ref="CJ207:DA207"/>
    <mergeCell ref="A208:G208"/>
    <mergeCell ref="H208:BC208"/>
    <mergeCell ref="BD208:BS208"/>
    <mergeCell ref="BT208:CI208"/>
    <mergeCell ref="CJ208:DA208"/>
    <mergeCell ref="A201:G201"/>
    <mergeCell ref="H201:BC201"/>
    <mergeCell ref="BD201:BS201"/>
    <mergeCell ref="BT201:CI201"/>
    <mergeCell ref="CJ201:DA201"/>
    <mergeCell ref="A202:G202"/>
    <mergeCell ref="H202:BC202"/>
    <mergeCell ref="BD202:BS202"/>
    <mergeCell ref="BT202:CI202"/>
    <mergeCell ref="CJ202:DA202"/>
    <mergeCell ref="A203:G203"/>
    <mergeCell ref="H203:BC203"/>
    <mergeCell ref="BD203:BS203"/>
    <mergeCell ref="BT203:CI203"/>
    <mergeCell ref="CJ203:DA203"/>
    <mergeCell ref="A204:G204"/>
    <mergeCell ref="H204:BC204"/>
    <mergeCell ref="BD204:BS204"/>
    <mergeCell ref="BT204:CI204"/>
    <mergeCell ref="CJ204:DA204"/>
    <mergeCell ref="A199:DA199"/>
    <mergeCell ref="A195:G195"/>
    <mergeCell ref="H195:BC195"/>
    <mergeCell ref="BD195:BS195"/>
    <mergeCell ref="BT195:CI195"/>
    <mergeCell ref="CJ195:DA195"/>
    <mergeCell ref="A196:G196"/>
    <mergeCell ref="H196:BC196"/>
    <mergeCell ref="BD196:BS196"/>
    <mergeCell ref="BT196:CI196"/>
    <mergeCell ref="CJ196:DA196"/>
    <mergeCell ref="A188:G188"/>
    <mergeCell ref="H188:AO188"/>
    <mergeCell ref="AP188:BE188"/>
    <mergeCell ref="BF188:BU188"/>
    <mergeCell ref="BV188:CK188"/>
    <mergeCell ref="CL188:DA188"/>
    <mergeCell ref="A197:G197"/>
    <mergeCell ref="H197:BC197"/>
    <mergeCell ref="BD197:BS197"/>
    <mergeCell ref="BT197:CI197"/>
    <mergeCell ref="CJ197:DA197"/>
    <mergeCell ref="A192:DA192"/>
    <mergeCell ref="A194:G194"/>
    <mergeCell ref="H194:BC194"/>
    <mergeCell ref="BD194:BS194"/>
    <mergeCell ref="BT194:CI194"/>
    <mergeCell ref="CJ194:DA194"/>
    <mergeCell ref="A190:G190"/>
    <mergeCell ref="H190:AO190"/>
    <mergeCell ref="AP190:BE190"/>
    <mergeCell ref="BF190:BU190"/>
    <mergeCell ref="BV190:CK190"/>
    <mergeCell ref="CL190:DA190"/>
    <mergeCell ref="A189:G189"/>
    <mergeCell ref="H189:AO189"/>
    <mergeCell ref="AP189:BE189"/>
    <mergeCell ref="BF189:BU189"/>
    <mergeCell ref="BV189:CK189"/>
    <mergeCell ref="CL189:DA189"/>
    <mergeCell ref="A182:G182"/>
    <mergeCell ref="H182:AO182"/>
    <mergeCell ref="AP182:BE182"/>
    <mergeCell ref="BF182:BU182"/>
    <mergeCell ref="BV182:CK182"/>
    <mergeCell ref="CL182:DA182"/>
    <mergeCell ref="A187:G187"/>
    <mergeCell ref="H187:AO187"/>
    <mergeCell ref="AP187:BE187"/>
    <mergeCell ref="BF187:BU187"/>
    <mergeCell ref="BV187:CK187"/>
    <mergeCell ref="CL187:DA187"/>
    <mergeCell ref="A186:G186"/>
    <mergeCell ref="H186:AO186"/>
    <mergeCell ref="AP186:BE186"/>
    <mergeCell ref="BF186:BU186"/>
    <mergeCell ref="BV186:CK186"/>
    <mergeCell ref="CL186:DA186"/>
    <mergeCell ref="A185:G185"/>
    <mergeCell ref="H185:AO185"/>
    <mergeCell ref="AP185:BE185"/>
    <mergeCell ref="BF185:BU185"/>
    <mergeCell ref="BV185:CK185"/>
    <mergeCell ref="CL185:DA185"/>
    <mergeCell ref="A184:G184"/>
    <mergeCell ref="H184:AO184"/>
    <mergeCell ref="AP184:BE184"/>
    <mergeCell ref="BF184:BU184"/>
    <mergeCell ref="BV184:CK184"/>
    <mergeCell ref="CL184:DA184"/>
    <mergeCell ref="A183:G183"/>
    <mergeCell ref="H183:AO183"/>
    <mergeCell ref="AP183:BE183"/>
    <mergeCell ref="BF183:BU183"/>
    <mergeCell ref="BV183:CK183"/>
    <mergeCell ref="CL183:DA183"/>
    <mergeCell ref="A176:G176"/>
    <mergeCell ref="H176:AO176"/>
    <mergeCell ref="AP176:BE176"/>
    <mergeCell ref="BF176:BU176"/>
    <mergeCell ref="BV176:CK176"/>
    <mergeCell ref="CL176:DA176"/>
    <mergeCell ref="A181:G181"/>
    <mergeCell ref="H181:AO181"/>
    <mergeCell ref="AP181:BE181"/>
    <mergeCell ref="BF181:BU181"/>
    <mergeCell ref="BV181:CK181"/>
    <mergeCell ref="CL181:DA181"/>
    <mergeCell ref="A180:G180"/>
    <mergeCell ref="H180:AO180"/>
    <mergeCell ref="AP180:BE180"/>
    <mergeCell ref="BF180:BU180"/>
    <mergeCell ref="BV180:CK180"/>
    <mergeCell ref="CL180:DA180"/>
    <mergeCell ref="A179:G179"/>
    <mergeCell ref="H179:AO179"/>
    <mergeCell ref="AP179:BE179"/>
    <mergeCell ref="BF179:BU179"/>
    <mergeCell ref="BV179:CK179"/>
    <mergeCell ref="CL179:DA179"/>
    <mergeCell ref="A178:G178"/>
    <mergeCell ref="H178:AO178"/>
    <mergeCell ref="AP178:BE178"/>
    <mergeCell ref="BF178:BU178"/>
    <mergeCell ref="BV178:CK178"/>
    <mergeCell ref="CL178:DA178"/>
    <mergeCell ref="A177:G177"/>
    <mergeCell ref="H177:AO177"/>
    <mergeCell ref="AP177:BE177"/>
    <mergeCell ref="BF177:BU177"/>
    <mergeCell ref="BV177:CK177"/>
    <mergeCell ref="CL177:DA177"/>
    <mergeCell ref="A170:G170"/>
    <mergeCell ref="H170:AO170"/>
    <mergeCell ref="AP170:BE170"/>
    <mergeCell ref="BF170:BU170"/>
    <mergeCell ref="BV170:CK170"/>
    <mergeCell ref="CL170:DA170"/>
    <mergeCell ref="A175:G175"/>
    <mergeCell ref="H175:AO175"/>
    <mergeCell ref="AP175:BE175"/>
    <mergeCell ref="BF175:BU175"/>
    <mergeCell ref="BV175:CK175"/>
    <mergeCell ref="CL175:DA175"/>
    <mergeCell ref="A174:G174"/>
    <mergeCell ref="H174:AO174"/>
    <mergeCell ref="AP174:BE174"/>
    <mergeCell ref="BF174:BU174"/>
    <mergeCell ref="BV174:CK174"/>
    <mergeCell ref="CL174:DA174"/>
    <mergeCell ref="A173:G173"/>
    <mergeCell ref="H173:AO173"/>
    <mergeCell ref="AP173:BE173"/>
    <mergeCell ref="BF173:BU173"/>
    <mergeCell ref="BV173:CK173"/>
    <mergeCell ref="CL173:DA173"/>
    <mergeCell ref="A172:G172"/>
    <mergeCell ref="H172:AO172"/>
    <mergeCell ref="AP172:BE172"/>
    <mergeCell ref="BF172:BU172"/>
    <mergeCell ref="BV172:CK172"/>
    <mergeCell ref="CL172:DA172"/>
    <mergeCell ref="A171:G171"/>
    <mergeCell ref="H171:AO171"/>
    <mergeCell ref="AP171:BE171"/>
    <mergeCell ref="BF171:BU171"/>
    <mergeCell ref="BV171:CK171"/>
    <mergeCell ref="CL171:DA171"/>
    <mergeCell ref="A161:G161"/>
    <mergeCell ref="H161:BC161"/>
    <mergeCell ref="BD161:BS161"/>
    <mergeCell ref="BT161:CI161"/>
    <mergeCell ref="CJ161:DA161"/>
    <mergeCell ref="A163:DA163"/>
    <mergeCell ref="A169:G169"/>
    <mergeCell ref="H169:AO169"/>
    <mergeCell ref="AP169:BE169"/>
    <mergeCell ref="BF169:BU169"/>
    <mergeCell ref="BV169:CK169"/>
    <mergeCell ref="CL169:DA169"/>
    <mergeCell ref="A168:G168"/>
    <mergeCell ref="H168:AO168"/>
    <mergeCell ref="AP168:BE168"/>
    <mergeCell ref="BF168:BU168"/>
    <mergeCell ref="BV168:CK168"/>
    <mergeCell ref="CL168:DA168"/>
    <mergeCell ref="A167:G167"/>
    <mergeCell ref="H167:AO167"/>
    <mergeCell ref="AP167:BE167"/>
    <mergeCell ref="BF167:BU167"/>
    <mergeCell ref="BV167:CK167"/>
    <mergeCell ref="CL167:DA167"/>
    <mergeCell ref="A166:G166"/>
    <mergeCell ref="H166:AO166"/>
    <mergeCell ref="AP166:BE166"/>
    <mergeCell ref="BF166:BU166"/>
    <mergeCell ref="BV166:CK166"/>
    <mergeCell ref="CL166:DA166"/>
    <mergeCell ref="A165:G165"/>
    <mergeCell ref="H165:AO165"/>
    <mergeCell ref="AP165:BE165"/>
    <mergeCell ref="BF165:BU165"/>
    <mergeCell ref="BV165:CK165"/>
    <mergeCell ref="CL165:DA165"/>
    <mergeCell ref="A156:DA156"/>
    <mergeCell ref="A158:G158"/>
    <mergeCell ref="H158:BC158"/>
    <mergeCell ref="BD158:BS158"/>
    <mergeCell ref="BT158:CI158"/>
    <mergeCell ref="CJ158:DA158"/>
    <mergeCell ref="A160:G160"/>
    <mergeCell ref="H160:BC160"/>
    <mergeCell ref="BD160:BS160"/>
    <mergeCell ref="BT160:CI160"/>
    <mergeCell ref="CJ160:DA160"/>
    <mergeCell ref="A154:G154"/>
    <mergeCell ref="H154:AO154"/>
    <mergeCell ref="AP154:BE154"/>
    <mergeCell ref="BF154:BU154"/>
    <mergeCell ref="BV154:CK154"/>
    <mergeCell ref="CL154:DA154"/>
    <mergeCell ref="A159:G159"/>
    <mergeCell ref="H159:BC159"/>
    <mergeCell ref="BD159:BS159"/>
    <mergeCell ref="BT159:CI159"/>
    <mergeCell ref="CJ159:DA159"/>
    <mergeCell ref="A148:G148"/>
    <mergeCell ref="H148:AO148"/>
    <mergeCell ref="AP148:BE148"/>
    <mergeCell ref="BF148:BU148"/>
    <mergeCell ref="BV148:CK148"/>
    <mergeCell ref="CL148:DA148"/>
    <mergeCell ref="A153:G153"/>
    <mergeCell ref="H153:AO153"/>
    <mergeCell ref="AP153:BE153"/>
    <mergeCell ref="BF153:BU153"/>
    <mergeCell ref="BV153:CK153"/>
    <mergeCell ref="CL153:DA153"/>
    <mergeCell ref="A152:G152"/>
    <mergeCell ref="H152:AO152"/>
    <mergeCell ref="AP152:BE152"/>
    <mergeCell ref="BF152:BU152"/>
    <mergeCell ref="BV152:CK152"/>
    <mergeCell ref="CL152:DA152"/>
    <mergeCell ref="A151:G151"/>
    <mergeCell ref="H151:AO151"/>
    <mergeCell ref="AP151:BE151"/>
    <mergeCell ref="BF151:BU151"/>
    <mergeCell ref="BV151:CK151"/>
    <mergeCell ref="CL151:DA151"/>
    <mergeCell ref="A150:G150"/>
    <mergeCell ref="H150:AO150"/>
    <mergeCell ref="AP150:BE150"/>
    <mergeCell ref="BF150:BU150"/>
    <mergeCell ref="BV150:CK150"/>
    <mergeCell ref="CL150:DA150"/>
    <mergeCell ref="A149:G149"/>
    <mergeCell ref="H149:AO149"/>
    <mergeCell ref="AP149:BE149"/>
    <mergeCell ref="BF149:BU149"/>
    <mergeCell ref="BV149:CK149"/>
    <mergeCell ref="CL149:DA149"/>
    <mergeCell ref="A136:G136"/>
    <mergeCell ref="H136:BC136"/>
    <mergeCell ref="BD136:BS136"/>
    <mergeCell ref="BT136:CI136"/>
    <mergeCell ref="CJ136:DA136"/>
    <mergeCell ref="A137:G137"/>
    <mergeCell ref="H137:BC137"/>
    <mergeCell ref="BD137:BS137"/>
    <mergeCell ref="BT137:CI137"/>
    <mergeCell ref="CJ137:DA137"/>
    <mergeCell ref="X142:DA142"/>
    <mergeCell ref="A145:DA145"/>
    <mergeCell ref="A147:G147"/>
    <mergeCell ref="H147:AO147"/>
    <mergeCell ref="AP147:BE147"/>
    <mergeCell ref="BF147:BU147"/>
    <mergeCell ref="BV147:CK147"/>
    <mergeCell ref="CL147:DA147"/>
    <mergeCell ref="A138:G138"/>
    <mergeCell ref="H138:BC138"/>
    <mergeCell ref="BD138:BS138"/>
    <mergeCell ref="BT138:CI138"/>
    <mergeCell ref="CJ138:DA138"/>
    <mergeCell ref="A140:DA140"/>
    <mergeCell ref="A127:G127"/>
    <mergeCell ref="H127:BC127"/>
    <mergeCell ref="BD127:BS127"/>
    <mergeCell ref="BT127:CD127"/>
    <mergeCell ref="CE127:DA127"/>
    <mergeCell ref="A128:G128"/>
    <mergeCell ref="H128:BC128"/>
    <mergeCell ref="BD128:BS128"/>
    <mergeCell ref="BT128:CD128"/>
    <mergeCell ref="CE128:DA128"/>
    <mergeCell ref="X132:DA132"/>
    <mergeCell ref="A135:G135"/>
    <mergeCell ref="H135:BC135"/>
    <mergeCell ref="BD135:BS135"/>
    <mergeCell ref="BT135:CI135"/>
    <mergeCell ref="CJ135:DA135"/>
    <mergeCell ref="A129:G129"/>
    <mergeCell ref="H129:BC129"/>
    <mergeCell ref="BD129:BS129"/>
    <mergeCell ref="BT129:CD129"/>
    <mergeCell ref="CE129:DA129"/>
    <mergeCell ref="A130:DA130"/>
    <mergeCell ref="A118:G118"/>
    <mergeCell ref="H118:BC118"/>
    <mergeCell ref="BD118:BS118"/>
    <mergeCell ref="BT118:CD118"/>
    <mergeCell ref="CE118:DA118"/>
    <mergeCell ref="A119:G119"/>
    <mergeCell ref="H119:BC119"/>
    <mergeCell ref="BD119:BS119"/>
    <mergeCell ref="BT119:CD119"/>
    <mergeCell ref="CE119:DA119"/>
    <mergeCell ref="X123:DA123"/>
    <mergeCell ref="A126:G126"/>
    <mergeCell ref="H126:BC126"/>
    <mergeCell ref="BD126:BS126"/>
    <mergeCell ref="BT126:CD126"/>
    <mergeCell ref="CE126:DA126"/>
    <mergeCell ref="A120:G120"/>
    <mergeCell ref="H120:BC120"/>
    <mergeCell ref="BD120:BS120"/>
    <mergeCell ref="BT120:CD120"/>
    <mergeCell ref="CE120:DA120"/>
    <mergeCell ref="A121:G121"/>
    <mergeCell ref="H121:BC121"/>
    <mergeCell ref="BD121:BS121"/>
    <mergeCell ref="BT121:CD121"/>
    <mergeCell ref="CE121:DA121"/>
    <mergeCell ref="A114:G114"/>
    <mergeCell ref="H114:BC114"/>
    <mergeCell ref="BD114:BS114"/>
    <mergeCell ref="BT114:CD114"/>
    <mergeCell ref="CE114:DA114"/>
    <mergeCell ref="A115:G115"/>
    <mergeCell ref="H115:BC115"/>
    <mergeCell ref="BD115:BS115"/>
    <mergeCell ref="BT115:CD115"/>
    <mergeCell ref="CE115:DA115"/>
    <mergeCell ref="A116:G116"/>
    <mergeCell ref="H116:BC116"/>
    <mergeCell ref="BD116:BS116"/>
    <mergeCell ref="BT116:CD116"/>
    <mergeCell ref="CE116:DA116"/>
    <mergeCell ref="A117:G117"/>
    <mergeCell ref="H117:BC117"/>
    <mergeCell ref="BD117:BS117"/>
    <mergeCell ref="BT117:CD117"/>
    <mergeCell ref="CE117:DA117"/>
    <mergeCell ref="A113:G113"/>
    <mergeCell ref="H113:BC113"/>
    <mergeCell ref="BD113:BS113"/>
    <mergeCell ref="BT113:CD113"/>
    <mergeCell ref="CE113:DA113"/>
    <mergeCell ref="A110:G110"/>
    <mergeCell ref="H110:BC110"/>
    <mergeCell ref="BD110:BS110"/>
    <mergeCell ref="BT110:CD110"/>
    <mergeCell ref="CE110:DA110"/>
    <mergeCell ref="A111:G111"/>
    <mergeCell ref="H111:BC111"/>
    <mergeCell ref="BD111:BS111"/>
    <mergeCell ref="BT111:CD111"/>
    <mergeCell ref="CE111:DA111"/>
    <mergeCell ref="A112:G112"/>
    <mergeCell ref="H112:BC112"/>
    <mergeCell ref="BD112:BS112"/>
    <mergeCell ref="BT112:CD112"/>
    <mergeCell ref="CE112:DA112"/>
    <mergeCell ref="BD101:BS101"/>
    <mergeCell ref="BT101:CD101"/>
    <mergeCell ref="CE101:DA101"/>
    <mergeCell ref="X106:DA106"/>
    <mergeCell ref="A109:G109"/>
    <mergeCell ref="H109:BC109"/>
    <mergeCell ref="BD109:BS109"/>
    <mergeCell ref="BT109:CD109"/>
    <mergeCell ref="CE109:DA109"/>
    <mergeCell ref="H104:BC104"/>
    <mergeCell ref="BD104:BS104"/>
    <mergeCell ref="BT104:CD104"/>
    <mergeCell ref="CE104:DA104"/>
    <mergeCell ref="A102:CD102"/>
    <mergeCell ref="CE102:DA102"/>
    <mergeCell ref="A103:G103"/>
    <mergeCell ref="H103:BC103"/>
    <mergeCell ref="BD103:BS103"/>
    <mergeCell ref="BT103:CD103"/>
    <mergeCell ref="CE103:DA103"/>
    <mergeCell ref="A104:G104"/>
    <mergeCell ref="H93:BC93"/>
    <mergeCell ref="BD93:BS93"/>
    <mergeCell ref="BT93:CD93"/>
    <mergeCell ref="CE93:DA93"/>
    <mergeCell ref="A94:G94"/>
    <mergeCell ref="H94:BC94"/>
    <mergeCell ref="BD94:BS94"/>
    <mergeCell ref="BT94:CD94"/>
    <mergeCell ref="CE94:DA94"/>
    <mergeCell ref="A100:G100"/>
    <mergeCell ref="H100:BC100"/>
    <mergeCell ref="BD100:BS100"/>
    <mergeCell ref="BT100:CD100"/>
    <mergeCell ref="CE100:DA100"/>
    <mergeCell ref="A101:G101"/>
    <mergeCell ref="H101:BC101"/>
    <mergeCell ref="A84:G84"/>
    <mergeCell ref="H84:BC84"/>
    <mergeCell ref="BD84:BS84"/>
    <mergeCell ref="BT84:CD84"/>
    <mergeCell ref="CE84:DA84"/>
    <mergeCell ref="X86:DA86"/>
    <mergeCell ref="X96:DA96"/>
    <mergeCell ref="A98:AO98"/>
    <mergeCell ref="AP98:DA98"/>
    <mergeCell ref="A91:G91"/>
    <mergeCell ref="H91:BC91"/>
    <mergeCell ref="BD91:BS91"/>
    <mergeCell ref="BT91:CD91"/>
    <mergeCell ref="CE91:DA91"/>
    <mergeCell ref="A92:CD92"/>
    <mergeCell ref="CE92:DA92"/>
    <mergeCell ref="A88:AO88"/>
    <mergeCell ref="AP88:DA88"/>
    <mergeCell ref="A90:G90"/>
    <mergeCell ref="H90:BC90"/>
    <mergeCell ref="BD90:BS90"/>
    <mergeCell ref="BT90:CD90"/>
    <mergeCell ref="CE90:DA90"/>
    <mergeCell ref="A93:G93"/>
    <mergeCell ref="A80:G80"/>
    <mergeCell ref="H80:BC80"/>
    <mergeCell ref="BD80:BS80"/>
    <mergeCell ref="BT80:CD80"/>
    <mergeCell ref="CE80:DA80"/>
    <mergeCell ref="A81:G81"/>
    <mergeCell ref="H81:BC81"/>
    <mergeCell ref="BD81:BS81"/>
    <mergeCell ref="BT81:CD81"/>
    <mergeCell ref="CE81:DA81"/>
    <mergeCell ref="A82:G82"/>
    <mergeCell ref="H82:BC82"/>
    <mergeCell ref="BD82:BS82"/>
    <mergeCell ref="BT82:CD82"/>
    <mergeCell ref="CE82:DA82"/>
    <mergeCell ref="A83:G83"/>
    <mergeCell ref="H83:BC83"/>
    <mergeCell ref="BD83:BS83"/>
    <mergeCell ref="BT83:CD83"/>
    <mergeCell ref="CE83:DA83"/>
    <mergeCell ref="A76:G76"/>
    <mergeCell ref="H76:BC76"/>
    <mergeCell ref="BD76:BS76"/>
    <mergeCell ref="BT76:CD76"/>
    <mergeCell ref="CE76:DA76"/>
    <mergeCell ref="A77:G77"/>
    <mergeCell ref="H77:BC77"/>
    <mergeCell ref="BD77:BS77"/>
    <mergeCell ref="BT77:CD77"/>
    <mergeCell ref="CE77:DA77"/>
    <mergeCell ref="A78:G78"/>
    <mergeCell ref="H78:BC78"/>
    <mergeCell ref="BD78:BS78"/>
    <mergeCell ref="BT78:CD78"/>
    <mergeCell ref="CE78:DA78"/>
    <mergeCell ref="A79:G79"/>
    <mergeCell ref="H79:BC79"/>
    <mergeCell ref="BD79:BS79"/>
    <mergeCell ref="BT79:CD79"/>
    <mergeCell ref="CE79:DA79"/>
    <mergeCell ref="A75:G75"/>
    <mergeCell ref="H75:BC75"/>
    <mergeCell ref="BD75:BS75"/>
    <mergeCell ref="BT75:CD75"/>
    <mergeCell ref="CE75:DA75"/>
    <mergeCell ref="A68:G68"/>
    <mergeCell ref="H68:BC68"/>
    <mergeCell ref="BD68:BS68"/>
    <mergeCell ref="BT68:CI68"/>
    <mergeCell ref="CJ68:DA68"/>
    <mergeCell ref="A70:DA70"/>
    <mergeCell ref="A55:F55"/>
    <mergeCell ref="H55:BV55"/>
    <mergeCell ref="BW55:CL55"/>
    <mergeCell ref="CM55:DA55"/>
    <mergeCell ref="A56:F56"/>
    <mergeCell ref="G56:BV56"/>
    <mergeCell ref="BW56:CL56"/>
    <mergeCell ref="CM56:DA56"/>
    <mergeCell ref="X72:DA72"/>
    <mergeCell ref="A66:G66"/>
    <mergeCell ref="H66:BC66"/>
    <mergeCell ref="BD66:BS66"/>
    <mergeCell ref="BT66:CI66"/>
    <mergeCell ref="CJ66:DA66"/>
    <mergeCell ref="A67:G67"/>
    <mergeCell ref="H67:BC67"/>
    <mergeCell ref="BD67:BS67"/>
    <mergeCell ref="BT67:CI67"/>
    <mergeCell ref="CJ67:DA67"/>
    <mergeCell ref="DE56:EB56"/>
    <mergeCell ref="A58:DA58"/>
    <mergeCell ref="A60:DA60"/>
    <mergeCell ref="X62:DA62"/>
    <mergeCell ref="A65:G65"/>
    <mergeCell ref="H65:BC65"/>
    <mergeCell ref="BD65:BS65"/>
    <mergeCell ref="BT65:CI65"/>
    <mergeCell ref="CJ65:DA65"/>
    <mergeCell ref="A48:F48"/>
    <mergeCell ref="H48:BV48"/>
    <mergeCell ref="BW48:CL48"/>
    <mergeCell ref="CM48:DA48"/>
    <mergeCell ref="A49:F50"/>
    <mergeCell ref="H49:BV49"/>
    <mergeCell ref="BW49:CL50"/>
    <mergeCell ref="CM49:DA50"/>
    <mergeCell ref="H50:BV50"/>
    <mergeCell ref="A53:F53"/>
    <mergeCell ref="H53:BV53"/>
    <mergeCell ref="BW53:CL53"/>
    <mergeCell ref="CM53:DA53"/>
    <mergeCell ref="A54:F54"/>
    <mergeCell ref="H54:BV54"/>
    <mergeCell ref="BW54:CL54"/>
    <mergeCell ref="CM54:DA54"/>
    <mergeCell ref="A51:F51"/>
    <mergeCell ref="H51:BV51"/>
    <mergeCell ref="BW51:CL51"/>
    <mergeCell ref="CM51:DA51"/>
    <mergeCell ref="A52:F52"/>
    <mergeCell ref="H52:BV52"/>
    <mergeCell ref="BW52:CL52"/>
    <mergeCell ref="CM52:DA52"/>
    <mergeCell ref="A46:F46"/>
    <mergeCell ref="H46:BV46"/>
    <mergeCell ref="BW46:CL46"/>
    <mergeCell ref="CM46:DA46"/>
    <mergeCell ref="A47:F47"/>
    <mergeCell ref="H47:BV47"/>
    <mergeCell ref="BW47:CL47"/>
    <mergeCell ref="CM47:DA47"/>
    <mergeCell ref="A43:F43"/>
    <mergeCell ref="H43:BV43"/>
    <mergeCell ref="BW43:CL43"/>
    <mergeCell ref="CM43:DA43"/>
    <mergeCell ref="A44:F45"/>
    <mergeCell ref="H44:BV44"/>
    <mergeCell ref="BW44:CL45"/>
    <mergeCell ref="CM44:DA45"/>
    <mergeCell ref="H45:BV45"/>
    <mergeCell ref="A42:F42"/>
    <mergeCell ref="G42:BV42"/>
    <mergeCell ref="BW42:CL42"/>
    <mergeCell ref="CM42:DA42"/>
    <mergeCell ref="AE39:AZ39"/>
    <mergeCell ref="A36:F36"/>
    <mergeCell ref="G36:AD36"/>
    <mergeCell ref="AE36:AY36"/>
    <mergeCell ref="AZ36:BQ36"/>
    <mergeCell ref="BR36:CI36"/>
    <mergeCell ref="CJ36:DA36"/>
    <mergeCell ref="A28:F28"/>
    <mergeCell ref="G28:AD28"/>
    <mergeCell ref="AE28:AY28"/>
    <mergeCell ref="AZ28:BQ28"/>
    <mergeCell ref="BR28:CI28"/>
    <mergeCell ref="CJ28:DA28"/>
    <mergeCell ref="A38:DA38"/>
    <mergeCell ref="A41:F41"/>
    <mergeCell ref="G41:BV41"/>
    <mergeCell ref="BW41:CL41"/>
    <mergeCell ref="CM41:DA41"/>
    <mergeCell ref="A35:F35"/>
    <mergeCell ref="G35:AD35"/>
    <mergeCell ref="AE35:AY35"/>
    <mergeCell ref="AZ35:BQ35"/>
    <mergeCell ref="BR35:CI35"/>
    <mergeCell ref="CJ35:DA35"/>
    <mergeCell ref="A34:F34"/>
    <mergeCell ref="G34:AD34"/>
    <mergeCell ref="AE34:AY34"/>
    <mergeCell ref="AZ34:BQ34"/>
    <mergeCell ref="BR34:CI34"/>
    <mergeCell ref="CJ34:DA34"/>
    <mergeCell ref="A30:DA30"/>
    <mergeCell ref="A33:F33"/>
    <mergeCell ref="G33:AD33"/>
    <mergeCell ref="AE33:AY33"/>
    <mergeCell ref="AZ33:BQ33"/>
    <mergeCell ref="BR33:CI33"/>
    <mergeCell ref="CJ33:DA33"/>
    <mergeCell ref="BT16:CI16"/>
    <mergeCell ref="CJ16:DA16"/>
    <mergeCell ref="A27:F27"/>
    <mergeCell ref="G27:AD27"/>
    <mergeCell ref="AE27:AY27"/>
    <mergeCell ref="AZ27:BQ27"/>
    <mergeCell ref="BR27:CI27"/>
    <mergeCell ref="CJ27:DA27"/>
    <mergeCell ref="A26:F26"/>
    <mergeCell ref="G26:AD26"/>
    <mergeCell ref="AE26:AY26"/>
    <mergeCell ref="AZ26:BQ26"/>
    <mergeCell ref="BR26:CI26"/>
    <mergeCell ref="CJ26:DA26"/>
    <mergeCell ref="A25:F25"/>
    <mergeCell ref="G25:AD25"/>
    <mergeCell ref="AE25:AY25"/>
    <mergeCell ref="AZ25:BQ25"/>
    <mergeCell ref="BR25:CI25"/>
    <mergeCell ref="CJ25:DA25"/>
    <mergeCell ref="A13:F13"/>
    <mergeCell ref="G13:AD13"/>
    <mergeCell ref="AE13:BC13"/>
    <mergeCell ref="BD13:BS13"/>
    <mergeCell ref="BT13:CI13"/>
    <mergeCell ref="CJ13:DA13"/>
    <mergeCell ref="A19:DA19"/>
    <mergeCell ref="A21:DA21"/>
    <mergeCell ref="A24:F24"/>
    <mergeCell ref="G24:AD24"/>
    <mergeCell ref="AE24:AY24"/>
    <mergeCell ref="AZ24:BQ24"/>
    <mergeCell ref="BR24:CI24"/>
    <mergeCell ref="CJ24:DA24"/>
    <mergeCell ref="A17:F17"/>
    <mergeCell ref="G17:AD17"/>
    <mergeCell ref="AE17:BC17"/>
    <mergeCell ref="BD17:BS17"/>
    <mergeCell ref="BT17:CI17"/>
    <mergeCell ref="CJ17:DA17"/>
    <mergeCell ref="A16:F16"/>
    <mergeCell ref="G16:AD16"/>
    <mergeCell ref="AE16:BC16"/>
    <mergeCell ref="BD16:BS16"/>
    <mergeCell ref="A15:F15"/>
    <mergeCell ref="G15:AD15"/>
    <mergeCell ref="AE15:BC15"/>
    <mergeCell ref="BD15:BS15"/>
    <mergeCell ref="BT15:CI15"/>
    <mergeCell ref="CJ15:DA15"/>
    <mergeCell ref="A14:F14"/>
    <mergeCell ref="G14:AD14"/>
    <mergeCell ref="AE14:BC14"/>
    <mergeCell ref="BD14:BS14"/>
    <mergeCell ref="BT14:CI14"/>
    <mergeCell ref="CJ14:DA14"/>
    <mergeCell ref="A6:F6"/>
    <mergeCell ref="G6:AD6"/>
    <mergeCell ref="AE6:BC6"/>
    <mergeCell ref="BD6:BS6"/>
    <mergeCell ref="BT6:DA6"/>
    <mergeCell ref="A12:F12"/>
    <mergeCell ref="G12:AD12"/>
    <mergeCell ref="AE12:BC12"/>
    <mergeCell ref="BD12:BS12"/>
    <mergeCell ref="BT12:CI12"/>
    <mergeCell ref="CJ12:DA12"/>
    <mergeCell ref="A7:F7"/>
    <mergeCell ref="G7:AD7"/>
    <mergeCell ref="AE7:BC7"/>
    <mergeCell ref="BD7:BS7"/>
    <mergeCell ref="BT7:DA7"/>
    <mergeCell ref="A9:DA9"/>
    <mergeCell ref="AE10:AZ10"/>
    <mergeCell ref="A1:DA1"/>
    <mergeCell ref="A4:F4"/>
    <mergeCell ref="G4:AD4"/>
    <mergeCell ref="AE4:BC4"/>
    <mergeCell ref="BD4:BS4"/>
    <mergeCell ref="BT4:DA4"/>
    <mergeCell ref="A5:F5"/>
    <mergeCell ref="G5:AD5"/>
    <mergeCell ref="AE5:BC5"/>
    <mergeCell ref="BD5:BS5"/>
    <mergeCell ref="BT5:DA5"/>
    <mergeCell ref="AE2:AZ2"/>
  </mergeCells>
  <pageMargins left="0.59055118110236227" right="0.51181102362204722" top="0.78740157480314965" bottom="0.39370078740157483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2 иные цели</vt:lpstr>
      <vt:lpstr>расчет (обоснование) иные цели</vt:lpstr>
      <vt:lpstr>2 ст внебюджет</vt:lpstr>
      <vt:lpstr>расчет (обоснование) внебюджет)</vt:lpstr>
      <vt:lpstr>2 ст бюджет</vt:lpstr>
      <vt:lpstr>расчет (обоснование) бюджет</vt:lpstr>
      <vt:lpstr>план</vt:lpstr>
      <vt:lpstr>расчет (обоснование) 1 стр</vt:lpstr>
      <vt:lpstr>2 ст</vt:lpstr>
      <vt:lpstr>заявка</vt:lpstr>
      <vt:lpstr>сведения</vt:lpstr>
      <vt:lpstr>заявка иные цели</vt:lpstr>
      <vt:lpstr>заявка бюджет</vt:lpstr>
      <vt:lpstr>'2 иные цели'!Область_печати</vt:lpstr>
      <vt:lpstr>'2 ст'!Область_печати</vt:lpstr>
      <vt:lpstr>'2 ст бюджет'!Область_печати</vt:lpstr>
      <vt:lpstr>'2 ст внебюджет'!Область_печати</vt:lpstr>
      <vt:lpstr>заявка!Область_печати</vt:lpstr>
      <vt:lpstr>'заявка бюджет'!Область_печати</vt:lpstr>
      <vt:lpstr>'заявка иные цели'!Область_печати</vt:lpstr>
      <vt:lpstr>план!Область_печати</vt:lpstr>
      <vt:lpstr>'расчет (обоснование) 1 стр'!Область_печати</vt:lpstr>
      <vt:lpstr>'расчет (обоснование) бюджет'!Область_печати</vt:lpstr>
      <vt:lpstr>'расчет (обоснование) внебюджет)'!Область_печати</vt:lpstr>
      <vt:lpstr>'расчет (обоснование) иные цели'!Область_печати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user_gz</dc:creator>
  <cp:lastModifiedBy>Пользователь Windows</cp:lastModifiedBy>
  <cp:lastPrinted>2020-10-14T07:23:46Z</cp:lastPrinted>
  <dcterms:created xsi:type="dcterms:W3CDTF">2019-06-25T14:19:01Z</dcterms:created>
  <dcterms:modified xsi:type="dcterms:W3CDTF">2020-10-14T08:24:34Z</dcterms:modified>
</cp:coreProperties>
</file>